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3. Marzo 2023\"/>
    </mc:Choice>
  </mc:AlternateContent>
  <xr:revisionPtr revIDLastSave="0" documentId="13_ncr:1_{1226F4ED-F2F3-428A-93C1-FBC96E7DB673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6" i="6" l="1"/>
  <c r="H46" i="6"/>
  <c r="I46" i="6"/>
  <c r="J46" i="6"/>
  <c r="I28" i="6"/>
  <c r="E100" i="4"/>
  <c r="G100" i="4"/>
  <c r="I100" i="4"/>
  <c r="K100" i="4"/>
  <c r="L100" i="4"/>
  <c r="K96" i="4"/>
  <c r="L96" i="4" s="1"/>
  <c r="G43" i="2"/>
  <c r="E43" i="2"/>
  <c r="I43" i="2"/>
  <c r="J43" i="2"/>
  <c r="K43" i="2"/>
  <c r="K47" i="4" l="1"/>
  <c r="L47" i="4" s="1"/>
  <c r="K22" i="2" l="1"/>
  <c r="K65" i="4"/>
  <c r="L65" i="4" s="1"/>
  <c r="H19" i="1" l="1"/>
  <c r="J19" i="1"/>
  <c r="K19" i="1"/>
  <c r="J100" i="4"/>
  <c r="K68" i="4"/>
  <c r="K67" i="4"/>
  <c r="L67" i="4" s="1"/>
  <c r="I19" i="5"/>
  <c r="I16" i="5"/>
  <c r="I21" i="5"/>
  <c r="K31" i="4" l="1"/>
  <c r="J22" i="2"/>
  <c r="F100" i="4" l="1"/>
  <c r="K24" i="4"/>
  <c r="K14" i="4"/>
  <c r="L31" i="4"/>
  <c r="E19" i="1" l="1"/>
  <c r="I19" i="1"/>
  <c r="K18" i="1"/>
  <c r="F43" i="2"/>
  <c r="J28" i="2"/>
  <c r="K28" i="2" s="1"/>
  <c r="J21" i="2"/>
  <c r="F46" i="6" l="1"/>
  <c r="I11" i="6" l="1"/>
  <c r="J11" i="6" s="1"/>
  <c r="K44" i="4"/>
  <c r="L44" i="4" s="1"/>
  <c r="K43" i="4"/>
  <c r="L43" i="4" s="1"/>
  <c r="K57" i="4"/>
  <c r="L57" i="4" s="1"/>
  <c r="I45" i="6" l="1"/>
  <c r="J45" i="6" s="1"/>
  <c r="I44" i="6"/>
  <c r="J44" i="6" s="1"/>
  <c r="H100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9" i="6" l="1"/>
  <c r="J29" i="6" s="1"/>
  <c r="I20" i="5" l="1"/>
  <c r="I22" i="5" s="1"/>
  <c r="J27" i="2" l="1"/>
  <c r="K27" i="2" s="1"/>
  <c r="I32" i="6" l="1"/>
  <c r="J32" i="6" s="1"/>
  <c r="I26" i="6" l="1"/>
  <c r="J26" i="6" s="1"/>
  <c r="K59" i="4"/>
  <c r="L59" i="4" s="1"/>
  <c r="G46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3" i="6"/>
  <c r="J43" i="6" s="1"/>
  <c r="J15" i="2"/>
  <c r="K15" i="2" s="1"/>
  <c r="K46" i="4"/>
  <c r="L46" i="4" s="1"/>
  <c r="K41" i="4" l="1"/>
  <c r="L41" i="4" s="1"/>
  <c r="K97" i="4" l="1"/>
  <c r="L97" i="4" s="1"/>
  <c r="I33" i="6" l="1"/>
  <c r="J33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2" i="6" l="1"/>
  <c r="J42" i="6" s="1"/>
  <c r="I41" i="6"/>
  <c r="J41" i="6" s="1"/>
  <c r="I40" i="6"/>
  <c r="J40" i="6" s="1"/>
  <c r="I39" i="6"/>
  <c r="J39" i="6" s="1"/>
  <c r="I38" i="6"/>
  <c r="J38" i="6" s="1"/>
  <c r="I37" i="6"/>
  <c r="I34" i="6"/>
  <c r="J34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7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8" i="4"/>
  <c r="K69" i="4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69" i="4" l="1"/>
  <c r="L27" i="4"/>
  <c r="L38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<sst xmlns="http://schemas.openxmlformats.org/spreadsheetml/2006/main" count="457" uniqueCount="305">
  <si>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</si>
  <si>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</si>
  <si>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</si>
  <si>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</si>
  <si>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</si>
  <si>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</si>
  <si>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</si>
  <si>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</si>
  <si>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</si>
  <si>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</si>
  <si>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</si>
  <si>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</si>
  <si>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</si>
  <si>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</si>
  <si>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</si>
  <si>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</si>
  <si>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</si>
  <si>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</si>
  <si>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</si>
  <si>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</si>
  <si>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</si>
  <si>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</si>
  <si>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</si>
  <si>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</si>
  <si>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</si>
  <si>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</si>
  <si>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</si>
  <si>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</si>
  <si>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</si>
  <si>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</si>
  <si>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</si>
  <si>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</si>
  <si>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</si>
  <si>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</si>
  <si>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</si>
  <si>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</si>
  <si>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</si>
  <si>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</si>
  <si>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</si>
  <si>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</si>
  <si>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</si>
  <si>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</si>
  <si>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</si>
  <si>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</si>
  <si>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</si>
  <si>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</si>
  <si>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</si>
  <si>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</si>
  <si>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</si>
  <si>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</si>
  <si>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</si>
  <si>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</si>
  <si>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</si>
  <si>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</si>
  <si>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</si>
  <si>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</si>
  <si>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</si>
  <si>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</si>
  <si>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</si>
  <si>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</si>
  <si>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</si>
  <si>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</si>
  <si>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</si>
  <si>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</si>
  <si>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</si>
  <si>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</si>
  <si>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</si>
  <si>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</si>
  <si>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</si>
  <si>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</si>
  <si>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</si>
  <si>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</si>
  <si>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</si>
  <si>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</si>
  <si>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</si>
  <si>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</si>
  <si>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</si>
  <si>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</si>
  <si>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</si>
  <si>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</si>
  <si>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</si>
  <si>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</si>
  <si>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</si>
  <si>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</si>
  <si>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</si>
  <si>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</si>
  <si>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</si>
  <si>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</si>
  <si>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</si>
  <si>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</si>
  <si>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</si>
  <si>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</si>
  <si>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</si>
  <si>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</si>
  <si>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</si>
  <si>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</si>
  <si>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</si>
  <si>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</si>
  <si>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</si>
  <si>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</si>
  <si>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</si>
  <si>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</si>
  <si>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</si>
  <si>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</si>
  <si>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</si>
  <si>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</si>
  <si>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</si>
  <si>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</si>
  <si>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</si>
  <si>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</si>
  <si>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</si>
  <si>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</si>
  <si>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</si>
  <si>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</si>
  <si>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</si>
  <si>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</si>
  <si>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</si>
  <si>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</si>
  <si>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</si>
  <si>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</si>
  <si>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</si>
  <si>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</si>
  <si>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</si>
  <si>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</si>
  <si>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</si>
  <si>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</si>
  <si>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</si>
  <si>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</si>
  <si>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</si>
  <si>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</si>
  <si>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</si>
  <si>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</si>
  <si>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</si>
  <si>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</si>
  <si>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</si>
  <si>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</si>
  <si>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</si>
  <si>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</si>
  <si>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</si>
  <si>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</si>
  <si>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</si>
  <si>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</si>
  <si>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</si>
  <si>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</si>
  <si>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</si>
  <si>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</si>
  <si>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</si>
  <si>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</si>
  <si>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</si>
  <si>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</si>
  <si>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</si>
  <si>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</si>
  <si>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</si>
  <si>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</si>
  <si>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</si>
  <si>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</si>
  <si>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</si>
  <si>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</si>
  <si>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</si>
  <si>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</si>
  <si>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</si>
  <si>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</si>
  <si>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</si>
  <si>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</si>
  <si>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</si>
  <si>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</si>
  <si>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</si>
  <si>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</si>
  <si>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</si>
  <si>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</si>
  <si>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</si>
  <si>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</si>
  <si>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</si>
  <si>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</si>
  <si>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</si>
  <si>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</si>
  <si>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</si>
  <si>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</si>
  <si>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</si>
  <si>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</si>
  <si>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</si>
  <si>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</si>
  <si>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</si>
  <si>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</si>
  <si>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</si>
  <si>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</si>
  <si>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</si>
  <si>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</si>
  <si>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</si>
  <si>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</si>
  <si>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</si>
  <si>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</si>
  <si>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</si>
  <si>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</si>
  <si>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</si>
  <si>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</si>
  <si>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</si>
  <si>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</si>
  <si>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</si>
  <si>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</si>
  <si>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</si>
  <si>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</si>
  <si>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</si>
  <si>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</si>
  <si>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</si>
  <si>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</si>
  <si>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</si>
  <si>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</si>
  <si>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</si>
  <si>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</si>
  <si>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</si>
  <si>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</si>
  <si>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</si>
  <si>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</si>
  <si>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</si>
  <si>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</si>
  <si>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</si>
  <si>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</si>
  <si>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</si>
  <si>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</si>
  <si>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</si>
  <si>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</si>
  <si>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</si>
  <si>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</si>
  <si>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</si>
  <si>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</si>
  <si>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</si>
  <si>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</si>
  <si>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</si>
  <si>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</si>
  <si>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</si>
  <si>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</si>
  <si>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</si>
  <si>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</si>
  <si>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</si>
  <si>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</si>
  <si>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</si>
  <si>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</si>
  <si>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</si>
  <si>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</si>
  <si>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</si>
  <si>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</si>
  <si>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</si>
  <si>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</si>
  <si>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</si>
  <si>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</si>
  <si>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</si>
  <si>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</si>
  <si>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</si>
  <si>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</si>
  <si>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</si>
  <si>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</si>
  <si>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</si>
  <si>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</si>
  <si>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</si>
  <si>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</si>
  <si>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</si>
  <si>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</si>
  <si>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</si>
  <si>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</si>
  <si>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</si>
  <si>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</si>
  <si>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</si>
  <si>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</si>
  <si>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</si>
  <si>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</si>
  <si>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</si>
  <si>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</si>
  <si>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</si>
  <si>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</si>
  <si>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</si>
  <si>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</si>
  <si>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</si>
  <si>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</si>
  <si>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</si>
  <si>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</si>
  <si>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</si>
  <si>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</si>
  <si>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</si>
  <si>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</si>
  <si>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>DEL 16 AL 31 DE MARZO 2023</t>
  </si>
  <si>
    <t>DEL 16 AL 31 MARZO 2023</t>
  </si>
  <si>
    <t xml:space="preserve">Jesus Castañeda Frias </t>
  </si>
  <si>
    <t>DEL 16  AL 31 DE MARZO 2023</t>
  </si>
  <si>
    <t>DEL 16 AL 31 DE  MARZO 2023</t>
  </si>
  <si>
    <t xml:space="preserve">NOMINA CORRESPONDIENTE DEL 16 AL 31 DE MARZO DE 2023 </t>
  </si>
  <si>
    <t>Yesenia</t>
  </si>
  <si>
    <t xml:space="preserve"> Isidro Guadalupe</t>
  </si>
  <si>
    <t>Manuel Gerardo</t>
  </si>
  <si>
    <t xml:space="preserve"> Jesus David</t>
  </si>
  <si>
    <t xml:space="preserve"> Iliana </t>
  </si>
  <si>
    <t xml:space="preserve"> Jose Isabel</t>
  </si>
  <si>
    <t xml:space="preserve"> Jose Guadalupe </t>
  </si>
  <si>
    <t xml:space="preserve">J. Jesus </t>
  </si>
  <si>
    <t xml:space="preserve"> Abel </t>
  </si>
  <si>
    <t xml:space="preserve"> Jose Juan </t>
  </si>
  <si>
    <t xml:space="preserve"> Juan Carlos </t>
  </si>
  <si>
    <t xml:space="preserve">Alejandra Marlenne </t>
  </si>
  <si>
    <t xml:space="preserve"> Carlos Enrique </t>
  </si>
  <si>
    <t xml:space="preserve"> Cecilia </t>
  </si>
  <si>
    <t xml:space="preserve"> Jose Miguel</t>
  </si>
  <si>
    <t xml:space="preserve">Hector Daniel </t>
  </si>
  <si>
    <t xml:space="preserve">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</si>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</sst>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8" fillId="0" borderId="2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topLeftCell="A16" workbookViewId="0">
      <selection activeCell="N10" sqref="N1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5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x14ac:dyDescent="0.25">
      <c r="A2" s="60"/>
      <c r="B2" s="133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0.5" customHeight="1" x14ac:dyDescent="0.25">
      <c r="A3" s="60"/>
      <c r="B3" s="133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7.5" customHeight="1" x14ac:dyDescent="0.25">
      <c r="A4" s="60"/>
      <c r="B4" s="133"/>
      <c r="C4" s="140" t="s">
        <v>1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x14ac:dyDescent="0.25">
      <c r="A5" s="60"/>
      <c r="B5" s="133"/>
      <c r="C5" s="140"/>
      <c r="D5" s="140"/>
      <c r="E5" s="140"/>
      <c r="F5" s="140"/>
      <c r="G5" s="140"/>
      <c r="H5" s="140"/>
      <c r="I5" s="140"/>
      <c r="J5" s="140"/>
      <c r="K5" s="140"/>
      <c r="L5" s="141"/>
    </row>
    <row r="6" spans="1:12" ht="17.25" customHeight="1" x14ac:dyDescent="0.25">
      <c r="A6" s="60"/>
      <c r="B6" s="133"/>
      <c r="C6" s="142" t="s">
        <v>280</v>
      </c>
      <c r="D6" s="142"/>
      <c r="E6" s="142"/>
      <c r="F6" s="142"/>
      <c r="G6" s="142"/>
      <c r="H6" s="142"/>
      <c r="I6" s="142"/>
      <c r="J6" s="142"/>
      <c r="K6" s="142"/>
      <c r="L6" s="143"/>
    </row>
    <row r="7" spans="1:12" ht="15.75" x14ac:dyDescent="0.25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6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252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8">
        <v>12350</v>
      </c>
      <c r="F9" s="119">
        <v>0</v>
      </c>
      <c r="G9" s="120"/>
      <c r="H9" s="118">
        <v>1814.8980240000001</v>
      </c>
      <c r="I9" s="118"/>
      <c r="J9" s="121">
        <f t="shared" ref="J9:J18" si="0">G9+H9</f>
        <v>1814.8980240000001</v>
      </c>
      <c r="K9" s="122">
        <f t="shared" ref="K9:K17" si="1">E9-J9</f>
        <v>10535.101976</v>
      </c>
      <c r="L9" s="123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34" t="s">
        <v>197</v>
      </c>
      <c r="B19" s="134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230</v>
      </c>
      <c r="E28" s="132" t="s">
        <v>231</v>
      </c>
      <c r="F28" s="132"/>
      <c r="G28" s="132"/>
      <c r="K28" s="132" t="s">
        <v>233</v>
      </c>
      <c r="L28" s="132"/>
    </row>
    <row r="29" spans="1:12" x14ac:dyDescent="0.25">
      <c r="B29" s="76" t="s">
        <v>235</v>
      </c>
      <c r="E29" s="133" t="s">
        <v>232</v>
      </c>
      <c r="F29" s="133"/>
      <c r="G29" s="133"/>
      <c r="K29" s="133" t="s">
        <v>234</v>
      </c>
      <c r="L29" s="133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34" zoomScale="80" zoomScaleNormal="80" workbookViewId="0">
      <selection activeCell="G44" sqref="G44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9"/>
      <c r="B1" s="135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ht="15" customHeight="1" x14ac:dyDescent="0.25">
      <c r="A2" s="150"/>
      <c r="B2" s="133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5" customHeight="1" x14ac:dyDescent="0.25">
      <c r="A3" s="150"/>
      <c r="B3" s="133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24.75" customHeight="1" x14ac:dyDescent="0.35">
      <c r="A4" s="150"/>
      <c r="B4" s="133"/>
      <c r="C4" s="157" t="s">
        <v>81</v>
      </c>
      <c r="D4" s="157"/>
      <c r="E4" s="157"/>
      <c r="F4" s="157"/>
      <c r="G4" s="157"/>
      <c r="H4" s="157"/>
      <c r="I4" s="157"/>
      <c r="J4" s="157"/>
      <c r="K4" s="157"/>
      <c r="L4" s="158"/>
    </row>
    <row r="5" spans="1:12" x14ac:dyDescent="0.25">
      <c r="A5" s="150"/>
      <c r="B5" s="133"/>
      <c r="C5" s="159" t="s">
        <v>281</v>
      </c>
      <c r="D5" s="159"/>
      <c r="E5" s="159"/>
      <c r="F5" s="159"/>
      <c r="G5" s="159"/>
      <c r="H5" s="159"/>
      <c r="I5" s="159"/>
      <c r="J5" s="159"/>
      <c r="K5" s="159"/>
      <c r="L5" s="160"/>
    </row>
    <row r="6" spans="1:12" ht="15.75" x14ac:dyDescent="0.25">
      <c r="A6" s="151" t="s">
        <v>45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247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3"/>
    </row>
    <row r="15" spans="1:12" ht="25.5" customHeight="1" x14ac:dyDescent="0.25">
      <c r="A15" s="31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276</v>
      </c>
      <c r="C22" s="10" t="s">
        <v>277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64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6"/>
    </row>
    <row r="24" spans="1:17" ht="15.75" x14ac:dyDescent="0.25">
      <c r="A24" s="154" t="s">
        <v>23</v>
      </c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6"/>
    </row>
    <row r="25" spans="1:17" ht="25.5" customHeight="1" x14ac:dyDescent="0.25">
      <c r="A25" s="34">
        <v>1</v>
      </c>
      <c r="B25" s="26" t="s">
        <v>29</v>
      </c>
      <c r="C25" s="39" t="s">
        <v>58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6"/>
      <c r="Q29" t="s">
        <v>264</v>
      </c>
    </row>
    <row r="30" spans="1:17" ht="15.75" x14ac:dyDescent="0.25">
      <c r="A30" s="154" t="s">
        <v>61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6"/>
    </row>
    <row r="31" spans="1:17" ht="25.5" customHeight="1" x14ac:dyDescent="0.25">
      <c r="A31" s="31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67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9"/>
    </row>
    <row r="35" spans="1:12" ht="16.5" thickBot="1" x14ac:dyDescent="0.3">
      <c r="A35" s="161" t="s">
        <v>65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3"/>
    </row>
    <row r="36" spans="1:12" ht="25.5" customHeight="1" x14ac:dyDescent="0.25">
      <c r="A36" s="43">
        <v>1</v>
      </c>
      <c r="B36" s="44" t="s">
        <v>40</v>
      </c>
      <c r="C36" s="45" t="s">
        <v>66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5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4">
        <v>2</v>
      </c>
      <c r="B37" s="26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1">
        <f>G37+I37</f>
        <v>575.75839999999994</v>
      </c>
      <c r="K37" s="25">
        <f>E37+F37-J37</f>
        <v>5757.2416000000003</v>
      </c>
      <c r="L37" s="35"/>
    </row>
    <row r="38" spans="1:12" ht="25.5" customHeight="1" x14ac:dyDescent="0.25">
      <c r="A38" s="31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1">
        <f>G38+I38</f>
        <v>406.55310399999991</v>
      </c>
      <c r="K38" s="13">
        <f>E38+F38-J38</f>
        <v>4768.386896</v>
      </c>
      <c r="L38" s="33"/>
    </row>
    <row r="39" spans="1:12" ht="25.5" customHeight="1" x14ac:dyDescent="0.25">
      <c r="A39" s="31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1">
        <f>G39+I39</f>
        <v>55.126960000000025</v>
      </c>
      <c r="K39" s="13">
        <f>E39+F39-J39</f>
        <v>3018.8730399999999</v>
      </c>
      <c r="L39" s="33"/>
    </row>
    <row r="40" spans="1:12" ht="19.5" customHeight="1" x14ac:dyDescent="0.25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6"/>
    </row>
    <row r="41" spans="1:12" ht="15.75" x14ac:dyDescent="0.25">
      <c r="A41" s="154" t="s">
        <v>82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6"/>
    </row>
    <row r="42" spans="1:12" ht="25.5" customHeight="1" thickBot="1" x14ac:dyDescent="0.3">
      <c r="A42" s="95">
        <v>1</v>
      </c>
      <c r="B42" s="89" t="s">
        <v>44</v>
      </c>
      <c r="C42" s="90" t="s">
        <v>72</v>
      </c>
      <c r="D42" s="94">
        <v>15</v>
      </c>
      <c r="E42" s="88">
        <v>7742.83</v>
      </c>
      <c r="F42" s="90"/>
      <c r="G42" s="90"/>
      <c r="H42" s="90"/>
      <c r="I42" s="88">
        <v>830.806512</v>
      </c>
      <c r="J42" s="88">
        <f>G42+I42</f>
        <v>830.806512</v>
      </c>
      <c r="K42" s="96">
        <f>E42+F42-J42</f>
        <v>6912.0234879999998</v>
      </c>
      <c r="L42" s="97"/>
    </row>
    <row r="43" spans="1:12" ht="15.75" thickBot="1" x14ac:dyDescent="0.3">
      <c r="A43" s="147" t="s">
        <v>196</v>
      </c>
      <c r="B43" s="148"/>
      <c r="C43" s="148"/>
      <c r="D43" s="148"/>
      <c r="E43" s="38">
        <f>SUM(E8:E22,E25:E28,E31:E33,E36:E39,E42)</f>
        <v>192491.28</v>
      </c>
      <c r="F43" s="38">
        <f>SUM(F42,F36:F39,F31:F33,F25:F28,F8:F22)</f>
        <v>0</v>
      </c>
      <c r="G43" s="38">
        <f>SUM(G42,G36:G39,G31:G33,G25:G28,G8:G22)</f>
        <v>2500</v>
      </c>
      <c r="H43" s="38">
        <f>SUM(H42,H36:H39,H31:H33,H25:H28,H8:H21)</f>
        <v>0</v>
      </c>
      <c r="I43" s="38">
        <f>SUM(I8:I22,I25:I28,I31:I33,I36:I39,I42)</f>
        <v>21031.041999999998</v>
      </c>
      <c r="J43" s="38">
        <f>SUM(J8:J22,J25:J28,J31:J33,J36:J39,J42)</f>
        <v>23531.041999999994</v>
      </c>
      <c r="K43" s="38">
        <f>SUM(K8:K22,K25:K28,K31:K33,K36:K39,K42)</f>
        <v>168960.23800000001</v>
      </c>
      <c r="L43" s="42"/>
    </row>
    <row r="54" spans="2:12" x14ac:dyDescent="0.25">
      <c r="B54" s="57" t="s">
        <v>230</v>
      </c>
      <c r="E54" s="132" t="s">
        <v>231</v>
      </c>
      <c r="F54" s="132"/>
      <c r="G54" s="132"/>
      <c r="H54" s="76"/>
      <c r="K54" s="132" t="s">
        <v>233</v>
      </c>
      <c r="L54" s="132"/>
    </row>
    <row r="55" spans="2:12" x14ac:dyDescent="0.25">
      <c r="B55" s="76" t="s">
        <v>235</v>
      </c>
      <c r="E55" s="133" t="s">
        <v>232</v>
      </c>
      <c r="F55" s="133"/>
      <c r="G55" s="133"/>
      <c r="H55" s="76"/>
      <c r="K55" s="133" t="s">
        <v>234</v>
      </c>
      <c r="L55" s="133"/>
    </row>
  </sheetData>
  <mergeCells count="18">
    <mergeCell ref="A30:L30"/>
    <mergeCell ref="A35:L35"/>
    <mergeCell ref="A41:L41"/>
    <mergeCell ref="A23:L23"/>
    <mergeCell ref="A29:L29"/>
    <mergeCell ref="A34:L34"/>
    <mergeCell ref="A40:L40"/>
    <mergeCell ref="A1:B5"/>
    <mergeCell ref="A6:L6"/>
    <mergeCell ref="A24:L24"/>
    <mergeCell ref="C1:L3"/>
    <mergeCell ref="C4:L4"/>
    <mergeCell ref="C5:L5"/>
    <mergeCell ref="E54:G54"/>
    <mergeCell ref="E55:G55"/>
    <mergeCell ref="K54:L54"/>
    <mergeCell ref="K55:L55"/>
    <mergeCell ref="A43:D43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M98" sqref="M98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49"/>
      <c r="B1" s="135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6"/>
      <c r="M1" s="137"/>
    </row>
    <row r="2" spans="1:13" x14ac:dyDescent="0.25">
      <c r="A2" s="150"/>
      <c r="B2" s="133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9"/>
    </row>
    <row r="3" spans="1:13" x14ac:dyDescent="0.25">
      <c r="A3" s="150"/>
      <c r="B3" s="133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9"/>
    </row>
    <row r="4" spans="1:13" ht="21" x14ac:dyDescent="0.35">
      <c r="A4" s="150"/>
      <c r="B4" s="133"/>
      <c r="C4" s="157" t="s">
        <v>84</v>
      </c>
      <c r="D4" s="157"/>
      <c r="E4" s="157"/>
      <c r="F4" s="157"/>
      <c r="G4" s="157"/>
      <c r="H4" s="157"/>
      <c r="I4" s="157"/>
      <c r="J4" s="157"/>
      <c r="K4" s="157"/>
      <c r="L4" s="157"/>
      <c r="M4" s="158"/>
    </row>
    <row r="5" spans="1:13" x14ac:dyDescent="0.25">
      <c r="A5" s="150"/>
      <c r="B5" s="133"/>
      <c r="C5" s="159" t="s">
        <v>283</v>
      </c>
      <c r="D5" s="159"/>
      <c r="E5" s="159"/>
      <c r="F5" s="159"/>
      <c r="G5" s="159"/>
      <c r="H5" s="159"/>
      <c r="I5" s="159"/>
      <c r="J5" s="159"/>
      <c r="K5" s="159"/>
      <c r="L5" s="159"/>
      <c r="M5" s="160"/>
    </row>
    <row r="6" spans="1:13" ht="15.75" x14ac:dyDescent="0.25">
      <c r="A6" s="151" t="s">
        <v>23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248</v>
      </c>
      <c r="I7" s="28" t="s">
        <v>77</v>
      </c>
      <c r="J7" s="29" t="s">
        <v>278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3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5"/>
    </row>
    <row r="12" spans="1:13" ht="15.75" x14ac:dyDescent="0.25">
      <c r="A12" s="170" t="s">
        <v>90</v>
      </c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2"/>
    </row>
    <row r="13" spans="1:13" ht="25.5" customHeight="1" x14ac:dyDescent="0.25">
      <c r="A13" s="31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3"/>
    </row>
    <row r="18" spans="1:14" ht="25.5" customHeight="1" x14ac:dyDescent="0.25">
      <c r="A18" s="31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3"/>
    </row>
    <row r="19" spans="1:14" ht="21" customHeight="1" x14ac:dyDescent="0.25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8"/>
    </row>
    <row r="20" spans="1:14" ht="15.75" x14ac:dyDescent="0.25">
      <c r="A20" s="179" t="s">
        <v>98</v>
      </c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1"/>
    </row>
    <row r="21" spans="1:14" ht="25.5" customHeight="1" x14ac:dyDescent="0.25">
      <c r="A21" s="105">
        <v>1</v>
      </c>
      <c r="B21" s="102" t="s">
        <v>100</v>
      </c>
      <c r="C21" s="102" t="s">
        <v>71</v>
      </c>
      <c r="D21" s="1">
        <v>15</v>
      </c>
      <c r="E21" s="103">
        <v>8632.9599999999991</v>
      </c>
      <c r="F21" s="104"/>
      <c r="G21" s="104"/>
      <c r="H21" s="104"/>
      <c r="I21" s="103">
        <v>1020.9382799999998</v>
      </c>
      <c r="J21" s="103"/>
      <c r="K21" s="18">
        <f>G21+I21</f>
        <v>1020.9382799999998</v>
      </c>
      <c r="L21" s="15">
        <f t="shared" ref="L21:L46" si="2">E21+F21-G21+H21-K21</f>
        <v>7612.0217199999988</v>
      </c>
      <c r="M21" s="106"/>
    </row>
    <row r="22" spans="1:14" ht="25.5" customHeight="1" x14ac:dyDescent="0.25">
      <c r="A22" s="105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6"/>
    </row>
    <row r="23" spans="1:14" ht="25.5" customHeight="1" x14ac:dyDescent="0.25">
      <c r="A23" s="105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6"/>
    </row>
    <row r="24" spans="1:14" ht="25.5" customHeight="1" x14ac:dyDescent="0.25">
      <c r="A24" s="105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6"/>
    </row>
    <row r="25" spans="1:14" ht="25.5" customHeight="1" x14ac:dyDescent="0.25">
      <c r="A25" s="105">
        <v>5</v>
      </c>
      <c r="B25" s="9" t="s">
        <v>279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13"/>
      <c r="K25" s="92">
        <f>G25+I25</f>
        <v>183.45</v>
      </c>
      <c r="L25" s="15">
        <f t="shared" si="2"/>
        <v>4159.97</v>
      </c>
      <c r="M25" s="36"/>
    </row>
    <row r="26" spans="1:14" ht="25.5" customHeight="1" x14ac:dyDescent="0.25">
      <c r="A26" s="105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6"/>
      <c r="N26" s="101"/>
    </row>
    <row r="27" spans="1:14" ht="25.5" customHeight="1" x14ac:dyDescent="0.25">
      <c r="A27" s="105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6"/>
    </row>
    <row r="28" spans="1:14" ht="25.5" customHeight="1" x14ac:dyDescent="0.25">
      <c r="A28" s="105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6"/>
    </row>
    <row r="29" spans="1:14" ht="25.5" customHeight="1" x14ac:dyDescent="0.25">
      <c r="A29" s="105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6"/>
    </row>
    <row r="30" spans="1:14" ht="25.5" customHeight="1" x14ac:dyDescent="0.25">
      <c r="A30" s="105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6"/>
    </row>
    <row r="31" spans="1:14" ht="25.5" customHeight="1" x14ac:dyDescent="0.25">
      <c r="A31" s="105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6"/>
    </row>
    <row r="32" spans="1:14" ht="25.5" customHeight="1" x14ac:dyDescent="0.25">
      <c r="A32" s="105">
        <v>12</v>
      </c>
      <c r="B32" s="9" t="s">
        <v>104</v>
      </c>
      <c r="C32" s="10" t="s">
        <v>238</v>
      </c>
      <c r="D32" s="1">
        <v>15</v>
      </c>
      <c r="E32" s="13">
        <v>6333</v>
      </c>
      <c r="F32" s="10"/>
      <c r="G32" s="10"/>
      <c r="H32" s="10"/>
      <c r="I32" s="13">
        <v>575.76</v>
      </c>
      <c r="J32" s="13"/>
      <c r="K32" s="18">
        <f t="shared" si="3"/>
        <v>575.76</v>
      </c>
      <c r="L32" s="15">
        <f t="shared" si="2"/>
        <v>5757.24</v>
      </c>
      <c r="M32" s="36"/>
    </row>
    <row r="33" spans="1:14" ht="25.5" customHeight="1" x14ac:dyDescent="0.25">
      <c r="A33" s="105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6"/>
    </row>
    <row r="34" spans="1:14" ht="25.5" customHeight="1" x14ac:dyDescent="0.25">
      <c r="A34" s="105">
        <v>14</v>
      </c>
      <c r="B34" s="9" t="s">
        <v>159</v>
      </c>
      <c r="C34" s="10" t="s">
        <v>158</v>
      </c>
      <c r="D34" s="1">
        <v>15</v>
      </c>
      <c r="E34" s="20">
        <v>3074</v>
      </c>
      <c r="F34" s="20"/>
      <c r="G34" s="10"/>
      <c r="H34" s="10"/>
      <c r="I34" s="20">
        <v>55.13</v>
      </c>
      <c r="J34" s="20"/>
      <c r="K34" s="18">
        <f t="shared" si="3"/>
        <v>55.13</v>
      </c>
      <c r="L34" s="15">
        <f t="shared" si="2"/>
        <v>3018.87</v>
      </c>
      <c r="M34" s="36"/>
    </row>
    <row r="35" spans="1:14" ht="25.5" customHeight="1" x14ac:dyDescent="0.25">
      <c r="A35" s="105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6"/>
    </row>
    <row r="36" spans="1:14" ht="25.5" customHeight="1" thickBot="1" x14ac:dyDescent="0.3">
      <c r="A36" s="114">
        <v>16</v>
      </c>
      <c r="B36" s="50" t="s">
        <v>245</v>
      </c>
      <c r="C36" s="51" t="s">
        <v>120</v>
      </c>
      <c r="D36" s="56">
        <v>15</v>
      </c>
      <c r="E36" s="52">
        <v>5067.8</v>
      </c>
      <c r="F36" s="51"/>
      <c r="G36" s="51"/>
      <c r="H36" s="51"/>
      <c r="I36" s="52">
        <v>394.89627199999995</v>
      </c>
      <c r="J36" s="52"/>
      <c r="K36" s="53">
        <f t="shared" si="3"/>
        <v>394.89627199999995</v>
      </c>
      <c r="L36" s="54">
        <f t="shared" si="2"/>
        <v>4672.9037280000002</v>
      </c>
      <c r="M36" s="108"/>
    </row>
    <row r="37" spans="1:14" ht="25.5" customHeight="1" x14ac:dyDescent="0.25">
      <c r="A37" s="111">
        <v>17</v>
      </c>
      <c r="B37" s="44" t="s">
        <v>114</v>
      </c>
      <c r="C37" s="45" t="s">
        <v>120</v>
      </c>
      <c r="D37" s="46">
        <v>15</v>
      </c>
      <c r="E37" s="47">
        <v>4572.32</v>
      </c>
      <c r="F37" s="45"/>
      <c r="G37" s="45"/>
      <c r="H37" s="47"/>
      <c r="I37" s="47">
        <v>340.98804799999994</v>
      </c>
      <c r="J37" s="47"/>
      <c r="K37" s="80">
        <f t="shared" si="3"/>
        <v>340.98804799999994</v>
      </c>
      <c r="L37" s="81">
        <f t="shared" si="2"/>
        <v>4231.3319519999995</v>
      </c>
      <c r="M37" s="87"/>
    </row>
    <row r="38" spans="1:14" ht="25.5" customHeight="1" x14ac:dyDescent="0.25">
      <c r="A38" s="105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6"/>
    </row>
    <row r="39" spans="1:14" ht="25.5" customHeight="1" x14ac:dyDescent="0.25">
      <c r="A39" s="105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5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5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6"/>
    </row>
    <row r="42" spans="1:14" ht="25.5" customHeight="1" x14ac:dyDescent="0.25">
      <c r="A42" s="105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6"/>
    </row>
    <row r="43" spans="1:14" ht="25.5" customHeight="1" x14ac:dyDescent="0.25">
      <c r="A43" s="105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6"/>
    </row>
    <row r="44" spans="1:14" ht="25.5" customHeight="1" x14ac:dyDescent="0.25">
      <c r="A44" s="105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6"/>
      <c r="N44" s="101"/>
    </row>
    <row r="45" spans="1:14" ht="25.5" customHeight="1" x14ac:dyDescent="0.25">
      <c r="A45" s="105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6"/>
    </row>
    <row r="46" spans="1:14" ht="25.5" customHeight="1" x14ac:dyDescent="0.25">
      <c r="A46" s="105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6"/>
    </row>
    <row r="47" spans="1:14" ht="25.5" customHeight="1" x14ac:dyDescent="0.25">
      <c r="A47" s="105">
        <v>27</v>
      </c>
      <c r="B47" s="9" t="s">
        <v>181</v>
      </c>
      <c r="C47" s="10" t="s">
        <v>120</v>
      </c>
      <c r="D47" s="1">
        <v>15</v>
      </c>
      <c r="E47" s="13">
        <v>4320</v>
      </c>
      <c r="F47" s="10"/>
      <c r="G47" s="10"/>
      <c r="H47" s="10"/>
      <c r="I47" s="13">
        <v>313.53563199999996</v>
      </c>
      <c r="J47" s="13"/>
      <c r="K47" s="18">
        <f>G47+I47</f>
        <v>313.53563199999996</v>
      </c>
      <c r="L47" s="15">
        <f>E47+F47-G47+H47-K47</f>
        <v>4006.4643679999999</v>
      </c>
      <c r="M47" s="36"/>
    </row>
    <row r="48" spans="1:14" ht="21" customHeight="1" x14ac:dyDescent="0.25">
      <c r="A48" s="173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5"/>
    </row>
    <row r="49" spans="1:14" ht="15.75" x14ac:dyDescent="0.25">
      <c r="A49" s="170" t="s">
        <v>65</v>
      </c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2"/>
    </row>
    <row r="50" spans="1:14" ht="25.5" customHeight="1" x14ac:dyDescent="0.25">
      <c r="A50" s="105">
        <v>1</v>
      </c>
      <c r="B50" s="102" t="s">
        <v>256</v>
      </c>
      <c r="C50" s="102" t="s">
        <v>162</v>
      </c>
      <c r="D50" s="19">
        <v>15</v>
      </c>
      <c r="E50" s="103">
        <v>6726</v>
      </c>
      <c r="F50" s="102"/>
      <c r="G50" s="102"/>
      <c r="H50" s="102"/>
      <c r="I50" s="103">
        <v>645.14964799999996</v>
      </c>
      <c r="J50" s="103"/>
      <c r="K50" s="18">
        <f>G50+I50</f>
        <v>645.14964799999996</v>
      </c>
      <c r="L50" s="15">
        <f>E50+F50+H50-K50</f>
        <v>6080.8503520000004</v>
      </c>
      <c r="M50" s="107"/>
    </row>
    <row r="51" spans="1:14" ht="25.5" customHeight="1" x14ac:dyDescent="0.25">
      <c r="A51" s="105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3"/>
      <c r="N51" s="101"/>
    </row>
    <row r="52" spans="1:14" ht="25.5" customHeight="1" x14ac:dyDescent="0.25">
      <c r="A52" s="105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9" si="4">E52+F52+H52-K52</f>
        <v>3801.3368639999999</v>
      </c>
      <c r="M52" s="33"/>
    </row>
    <row r="53" spans="1:14" ht="25.5" customHeight="1" x14ac:dyDescent="0.25">
      <c r="A53" s="105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3"/>
    </row>
    <row r="54" spans="1:14" ht="25.5" customHeight="1" x14ac:dyDescent="0.25">
      <c r="A54" s="105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3"/>
    </row>
    <row r="55" spans="1:14" ht="25.5" customHeight="1" x14ac:dyDescent="0.25">
      <c r="A55" s="105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3"/>
    </row>
    <row r="56" spans="1:14" ht="25.5" customHeight="1" x14ac:dyDescent="0.25">
      <c r="A56" s="105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3"/>
    </row>
    <row r="57" spans="1:14" ht="25.5" customHeight="1" x14ac:dyDescent="0.25">
      <c r="A57" s="105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3"/>
      <c r="N57" s="101"/>
    </row>
    <row r="58" spans="1:14" ht="25.5" customHeight="1" x14ac:dyDescent="0.25">
      <c r="A58" s="105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9" si="5">G58+I58</f>
        <v>871.574208</v>
      </c>
      <c r="L58" s="15">
        <f t="shared" si="4"/>
        <v>7062.1157919999996</v>
      </c>
      <c r="M58" s="33"/>
    </row>
    <row r="59" spans="1:14" ht="25.5" customHeight="1" x14ac:dyDescent="0.25">
      <c r="A59" s="105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3"/>
    </row>
    <row r="60" spans="1:14" ht="25.5" customHeight="1" x14ac:dyDescent="0.25">
      <c r="A60" s="105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3"/>
    </row>
    <row r="61" spans="1:14" ht="25.5" customHeight="1" x14ac:dyDescent="0.25">
      <c r="A61" s="105">
        <v>12</v>
      </c>
      <c r="B61" s="9" t="s">
        <v>127</v>
      </c>
      <c r="C61" s="10" t="s">
        <v>160</v>
      </c>
      <c r="D61" s="19">
        <v>15</v>
      </c>
      <c r="E61" s="13">
        <v>6876.62</v>
      </c>
      <c r="F61" s="10"/>
      <c r="G61" s="10"/>
      <c r="H61" s="13"/>
      <c r="I61" s="13">
        <v>682.14075199999991</v>
      </c>
      <c r="J61" s="13"/>
      <c r="K61" s="18">
        <f t="shared" si="5"/>
        <v>682.14075199999991</v>
      </c>
      <c r="L61" s="15">
        <f t="shared" si="4"/>
        <v>6194.4792479999996</v>
      </c>
      <c r="M61" s="33"/>
    </row>
    <row r="62" spans="1:14" ht="25.5" customHeight="1" x14ac:dyDescent="0.25">
      <c r="A62" s="105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3"/>
    </row>
    <row r="63" spans="1:14" ht="25.5" customHeight="1" x14ac:dyDescent="0.25">
      <c r="A63" s="105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3"/>
    </row>
    <row r="64" spans="1:14" ht="25.5" customHeight="1" x14ac:dyDescent="0.25">
      <c r="A64" s="105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3"/>
    </row>
    <row r="65" spans="1:13" ht="25.5" customHeight="1" x14ac:dyDescent="0.25">
      <c r="A65" s="105">
        <v>16</v>
      </c>
      <c r="B65" s="9" t="s">
        <v>147</v>
      </c>
      <c r="C65" s="10" t="s">
        <v>160</v>
      </c>
      <c r="D65" s="1">
        <v>15</v>
      </c>
      <c r="E65" s="13">
        <v>4172.3</v>
      </c>
      <c r="F65" s="10"/>
      <c r="G65" s="10"/>
      <c r="H65" s="13"/>
      <c r="I65" s="13">
        <v>297.46587199999999</v>
      </c>
      <c r="J65" s="13"/>
      <c r="K65" s="18">
        <f>G65+I65</f>
        <v>297.46587199999999</v>
      </c>
      <c r="L65" s="15">
        <f t="shared" ref="L65" si="6">E65+F65-G65+H65-K65</f>
        <v>3874.8341280000004</v>
      </c>
      <c r="M65" s="33"/>
    </row>
    <row r="66" spans="1:13" ht="25.5" customHeight="1" x14ac:dyDescent="0.25">
      <c r="A66" s="105">
        <v>17</v>
      </c>
      <c r="B66" s="9" t="s">
        <v>202</v>
      </c>
      <c r="C66" s="10" t="s">
        <v>160</v>
      </c>
      <c r="D66" s="19">
        <v>15</v>
      </c>
      <c r="E66" s="20">
        <v>4000.06</v>
      </c>
      <c r="F66" s="10"/>
      <c r="G66" s="10"/>
      <c r="H66" s="20"/>
      <c r="I66" s="13">
        <v>278.72615999999994</v>
      </c>
      <c r="J66" s="20"/>
      <c r="K66" s="18">
        <f t="shared" si="5"/>
        <v>278.72615999999994</v>
      </c>
      <c r="L66" s="15">
        <f t="shared" si="4"/>
        <v>3721.3338400000002</v>
      </c>
      <c r="M66" s="33"/>
    </row>
    <row r="67" spans="1:13" ht="25.5" customHeight="1" x14ac:dyDescent="0.25">
      <c r="A67" s="105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/>
      <c r="K67" s="18">
        <f>G67+I67+J67</f>
        <v>408.23732799999993</v>
      </c>
      <c r="L67" s="15">
        <f>E67+F67+H67-K67</f>
        <v>4782.1826719999999</v>
      </c>
      <c r="M67" s="33"/>
    </row>
    <row r="68" spans="1:13" ht="25.5" customHeight="1" x14ac:dyDescent="0.25">
      <c r="A68" s="105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/>
      <c r="K68" s="18">
        <f>G68+I68+J68</f>
        <v>365.75310399999989</v>
      </c>
      <c r="L68" s="15">
        <f t="shared" si="4"/>
        <v>4434.1868959999993</v>
      </c>
      <c r="M68" s="33"/>
    </row>
    <row r="69" spans="1:13" ht="25.5" customHeight="1" x14ac:dyDescent="0.25">
      <c r="A69" s="105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3">
        <v>500</v>
      </c>
      <c r="H69" s="13"/>
      <c r="I69" s="13">
        <v>313.30497600000001</v>
      </c>
      <c r="J69" s="13"/>
      <c r="K69" s="18">
        <f t="shared" si="5"/>
        <v>813.30497600000001</v>
      </c>
      <c r="L69" s="15">
        <f t="shared" si="4"/>
        <v>3504.5750240000002</v>
      </c>
      <c r="M69" s="33"/>
    </row>
    <row r="70" spans="1:13" ht="25.5" customHeight="1" thickBot="1" x14ac:dyDescent="0.3">
      <c r="A70" s="114">
        <v>21</v>
      </c>
      <c r="B70" s="50" t="s">
        <v>137</v>
      </c>
      <c r="C70" s="51" t="s">
        <v>120</v>
      </c>
      <c r="D70" s="129">
        <v>15</v>
      </c>
      <c r="E70" s="52">
        <v>3300</v>
      </c>
      <c r="F70" s="52"/>
      <c r="G70" s="51"/>
      <c r="H70" s="51"/>
      <c r="I70" s="52">
        <v>27.809631999999965</v>
      </c>
      <c r="J70" s="52"/>
      <c r="K70" s="53">
        <f t="shared" si="5"/>
        <v>27.809631999999965</v>
      </c>
      <c r="L70" s="54">
        <f t="shared" si="4"/>
        <v>3272.190368</v>
      </c>
      <c r="M70" s="55"/>
    </row>
    <row r="71" spans="1:13" ht="25.5" customHeight="1" x14ac:dyDescent="0.25">
      <c r="A71" s="111">
        <v>22</v>
      </c>
      <c r="B71" s="44" t="s">
        <v>138</v>
      </c>
      <c r="C71" s="45" t="s">
        <v>164</v>
      </c>
      <c r="D71" s="130">
        <v>15</v>
      </c>
      <c r="E71" s="47">
        <v>4180.55</v>
      </c>
      <c r="F71" s="45"/>
      <c r="G71" s="45"/>
      <c r="H71" s="47"/>
      <c r="I71" s="47">
        <v>298.363472</v>
      </c>
      <c r="J71" s="47"/>
      <c r="K71" s="80">
        <f t="shared" si="5"/>
        <v>298.363472</v>
      </c>
      <c r="L71" s="81">
        <f t="shared" si="4"/>
        <v>3882.1865280000002</v>
      </c>
      <c r="M71" s="48"/>
    </row>
    <row r="72" spans="1:13" ht="25.5" customHeight="1" x14ac:dyDescent="0.25">
      <c r="A72" s="105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3"/>
    </row>
    <row r="73" spans="1:13" ht="25.5" customHeight="1" x14ac:dyDescent="0.25">
      <c r="A73" s="105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3"/>
    </row>
    <row r="74" spans="1:13" ht="25.5" customHeight="1" x14ac:dyDescent="0.25">
      <c r="A74" s="105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3"/>
    </row>
    <row r="75" spans="1:13" ht="25.5" customHeight="1" x14ac:dyDescent="0.25">
      <c r="A75" s="105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3"/>
    </row>
    <row r="76" spans="1:13" ht="25.5" customHeight="1" x14ac:dyDescent="0.25">
      <c r="A76" s="105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3"/>
    </row>
    <row r="77" spans="1:13" ht="25.5" customHeight="1" x14ac:dyDescent="0.25">
      <c r="A77" s="105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3"/>
    </row>
    <row r="78" spans="1:13" ht="25.5" customHeight="1" x14ac:dyDescent="0.25">
      <c r="A78" s="105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3"/>
    </row>
    <row r="79" spans="1:13" ht="25.5" customHeight="1" x14ac:dyDescent="0.25">
      <c r="A79" s="105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3"/>
    </row>
    <row r="80" spans="1:13" ht="25.5" customHeight="1" x14ac:dyDescent="0.25">
      <c r="A80" s="105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3"/>
    </row>
    <row r="81" spans="1:15" ht="25.5" customHeight="1" x14ac:dyDescent="0.25">
      <c r="A81" s="105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3"/>
    </row>
    <row r="82" spans="1:15" ht="26.25" customHeight="1" x14ac:dyDescent="0.25">
      <c r="A82" s="105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3"/>
    </row>
    <row r="83" spans="1:15" ht="25.5" customHeight="1" x14ac:dyDescent="0.25">
      <c r="A83" s="105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3"/>
    </row>
    <row r="84" spans="1:15" ht="25.5" customHeight="1" x14ac:dyDescent="0.25">
      <c r="A84" s="105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3"/>
    </row>
    <row r="85" spans="1:15" ht="25.5" customHeight="1" x14ac:dyDescent="0.25">
      <c r="A85" s="105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3"/>
    </row>
    <row r="86" spans="1:15" ht="25.5" customHeight="1" x14ac:dyDescent="0.25">
      <c r="A86" s="105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3"/>
    </row>
    <row r="87" spans="1:15" ht="25.5" customHeight="1" x14ac:dyDescent="0.25">
      <c r="A87" s="105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5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3"/>
    </row>
    <row r="89" spans="1:15" ht="25.5" customHeight="1" x14ac:dyDescent="0.25">
      <c r="A89" s="105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3"/>
    </row>
    <row r="90" spans="1:15" ht="25.5" customHeight="1" x14ac:dyDescent="0.25">
      <c r="A90" s="105">
        <v>41</v>
      </c>
      <c r="B90" s="9" t="s">
        <v>151</v>
      </c>
      <c r="C90" s="10" t="s">
        <v>170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5"/>
        <v>248.36987199999999</v>
      </c>
      <c r="L90" s="15">
        <f t="shared" si="4"/>
        <v>3472.680128</v>
      </c>
      <c r="M90" s="33"/>
      <c r="O90" s="21"/>
    </row>
    <row r="91" spans="1:15" ht="25.5" customHeight="1" x14ac:dyDescent="0.25">
      <c r="A91" s="105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3"/>
    </row>
    <row r="92" spans="1:15" ht="25.5" customHeight="1" x14ac:dyDescent="0.25">
      <c r="A92" s="105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3"/>
    </row>
    <row r="93" spans="1:15" ht="25.5" customHeight="1" x14ac:dyDescent="0.25">
      <c r="A93" s="105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3"/>
    </row>
    <row r="94" spans="1:15" ht="22.5" customHeight="1" x14ac:dyDescent="0.25">
      <c r="A94" s="105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3"/>
    </row>
    <row r="95" spans="1:15" ht="25.5" customHeight="1" x14ac:dyDescent="0.25">
      <c r="A95" s="105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3"/>
    </row>
    <row r="96" spans="1:15" ht="25.5" customHeight="1" x14ac:dyDescent="0.25">
      <c r="A96" s="105">
        <v>47</v>
      </c>
      <c r="B96" s="9" t="s">
        <v>282</v>
      </c>
      <c r="C96" s="10" t="s">
        <v>173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7">G96+I96</f>
        <v>118.50158399999995</v>
      </c>
      <c r="L96" s="15">
        <f t="shared" ref="L96" si="8">E96+F96+H96-K96</f>
        <v>3396.0384159999999</v>
      </c>
      <c r="M96" s="33"/>
    </row>
    <row r="97" spans="1:13" ht="25.5" customHeight="1" x14ac:dyDescent="0.25">
      <c r="A97" s="105">
        <v>48</v>
      </c>
      <c r="B97" s="9" t="s">
        <v>258</v>
      </c>
      <c r="C97" s="10" t="s">
        <v>173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5"/>
        <v>118.50158399999995</v>
      </c>
      <c r="L97" s="15">
        <f t="shared" si="4"/>
        <v>3396.0384159999999</v>
      </c>
      <c r="M97" s="33"/>
    </row>
    <row r="98" spans="1:13" ht="25.5" customHeight="1" x14ac:dyDescent="0.25">
      <c r="A98" s="105">
        <v>49</v>
      </c>
      <c r="B98" s="9" t="s">
        <v>174</v>
      </c>
      <c r="C98" s="10" t="s">
        <v>175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5"/>
        <v>329.38452799999993</v>
      </c>
      <c r="L98" s="15">
        <f t="shared" si="4"/>
        <v>4136.2854720000005</v>
      </c>
      <c r="M98" s="33"/>
    </row>
    <row r="99" spans="1:13" ht="25.5" customHeight="1" x14ac:dyDescent="0.25">
      <c r="A99" s="105">
        <v>50</v>
      </c>
      <c r="B99" s="9" t="s">
        <v>157</v>
      </c>
      <c r="C99" s="10" t="s">
        <v>178</v>
      </c>
      <c r="D99" s="1">
        <v>15</v>
      </c>
      <c r="E99" s="20">
        <v>2750.49</v>
      </c>
      <c r="F99" s="20"/>
      <c r="G99" s="10"/>
      <c r="H99" s="10"/>
      <c r="I99" s="13">
        <v>14.17</v>
      </c>
      <c r="J99" s="10"/>
      <c r="K99" s="18">
        <f t="shared" si="5"/>
        <v>14.17</v>
      </c>
      <c r="L99" s="15">
        <f t="shared" si="4"/>
        <v>2736.3199999999997</v>
      </c>
      <c r="M99" s="33"/>
    </row>
    <row r="100" spans="1:13" ht="15.75" thickBot="1" x14ac:dyDescent="0.3">
      <c r="A100" s="147" t="s">
        <v>197</v>
      </c>
      <c r="B100" s="148"/>
      <c r="C100" s="148"/>
      <c r="D100" s="148"/>
      <c r="E100" s="38">
        <f>SUM(E8:E10,E13:E18,E21:E47,E50:E99)</f>
        <v>397166.88999999996</v>
      </c>
      <c r="F100" s="38">
        <f>SUM(F8:F10,F13:F18,F21:F47,F50:F99)</f>
        <v>0</v>
      </c>
      <c r="G100" s="127">
        <f>SUM(G50:G99,G21:G47,G13:G18,G8:G10)</f>
        <v>1000</v>
      </c>
      <c r="H100" s="38">
        <f>SUM(H50:H99,H21:H47,H13:H18,H8:H10)</f>
        <v>0</v>
      </c>
      <c r="I100" s="38">
        <f>SUM(I8:I10,I13:I18,I21:I47,I50:I99)</f>
        <v>29523.305199999984</v>
      </c>
      <c r="J100" s="38">
        <f>SUM(J50:J99,J21:J47,J13:J18,J8:J10)</f>
        <v>0</v>
      </c>
      <c r="K100" s="38">
        <f>SUM(K8:K10,K13:K18,K21:K47,K50:K99)</f>
        <v>30023.305199999984</v>
      </c>
      <c r="L100" s="38">
        <f>SUM(L8:L10,L13:L18,L21:L47,L50:L99)</f>
        <v>366643.58480000007</v>
      </c>
      <c r="M100" s="128"/>
    </row>
    <row r="102" spans="1:13" x14ac:dyDescent="0.25">
      <c r="L102" s="22"/>
    </row>
    <row r="106" spans="1:13" x14ac:dyDescent="0.25">
      <c r="B106" s="57" t="s">
        <v>230</v>
      </c>
      <c r="E106" s="132" t="s">
        <v>231</v>
      </c>
      <c r="F106" s="132"/>
      <c r="G106" s="132"/>
      <c r="H106" s="76"/>
      <c r="L106" s="132" t="s">
        <v>233</v>
      </c>
      <c r="M106" s="132"/>
    </row>
    <row r="107" spans="1:13" x14ac:dyDescent="0.25">
      <c r="B107" s="76" t="s">
        <v>235</v>
      </c>
      <c r="E107" s="133" t="s">
        <v>232</v>
      </c>
      <c r="F107" s="133"/>
      <c r="G107" s="133"/>
      <c r="H107" s="76"/>
      <c r="L107" s="133" t="s">
        <v>234</v>
      </c>
      <c r="M107" s="133"/>
    </row>
  </sheetData>
  <mergeCells count="16">
    <mergeCell ref="A49:M49"/>
    <mergeCell ref="A12:M12"/>
    <mergeCell ref="A11:M11"/>
    <mergeCell ref="A19:M19"/>
    <mergeCell ref="A48:M48"/>
    <mergeCell ref="A20:M20"/>
    <mergeCell ref="A1:B5"/>
    <mergeCell ref="C1:M3"/>
    <mergeCell ref="C4:M4"/>
    <mergeCell ref="C5:M5"/>
    <mergeCell ref="A6:M6"/>
    <mergeCell ref="E106:G106"/>
    <mergeCell ref="E107:G107"/>
    <mergeCell ref="L106:M106"/>
    <mergeCell ref="L107:M107"/>
    <mergeCell ref="A100:D10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3"/>
  <sheetViews>
    <sheetView tabSelected="1" topLeftCell="A19" workbookViewId="0">
      <selection activeCell="B29" sqref="B2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49"/>
      <c r="B1" s="135"/>
      <c r="C1" s="136" t="s">
        <v>0</v>
      </c>
      <c r="D1" s="136"/>
      <c r="E1" s="136"/>
      <c r="F1" s="136"/>
      <c r="G1" s="136"/>
      <c r="H1" s="136"/>
      <c r="I1" s="136"/>
      <c r="J1" s="136"/>
      <c r="K1" s="137"/>
    </row>
    <row r="2" spans="1:12" ht="14.25" customHeight="1" x14ac:dyDescent="0.25">
      <c r="A2" s="150"/>
      <c r="B2" s="133"/>
      <c r="C2" s="138"/>
      <c r="D2" s="138"/>
      <c r="E2" s="138"/>
      <c r="F2" s="138"/>
      <c r="G2" s="138"/>
      <c r="H2" s="138"/>
      <c r="I2" s="138"/>
      <c r="J2" s="138"/>
      <c r="K2" s="139"/>
    </row>
    <row r="3" spans="1:12" ht="14.25" customHeight="1" x14ac:dyDescent="0.25">
      <c r="A3" s="150"/>
      <c r="B3" s="133"/>
      <c r="C3" s="138"/>
      <c r="D3" s="138"/>
      <c r="E3" s="138"/>
      <c r="F3" s="138"/>
      <c r="G3" s="138"/>
      <c r="H3" s="138"/>
      <c r="I3" s="138"/>
      <c r="J3" s="138"/>
      <c r="K3" s="139"/>
    </row>
    <row r="4" spans="1:12" ht="21.75" customHeight="1" x14ac:dyDescent="0.25">
      <c r="A4" s="150"/>
      <c r="B4" s="133"/>
      <c r="C4" s="140" t="s">
        <v>242</v>
      </c>
      <c r="D4" s="140"/>
      <c r="E4" s="140"/>
      <c r="F4" s="140"/>
      <c r="G4" s="140"/>
      <c r="H4" s="140"/>
      <c r="I4" s="140"/>
      <c r="J4" s="140"/>
      <c r="K4" s="141"/>
    </row>
    <row r="5" spans="1:12" ht="14.25" customHeight="1" x14ac:dyDescent="0.25">
      <c r="A5" s="150"/>
      <c r="B5" s="133"/>
      <c r="C5" s="159" t="s">
        <v>285</v>
      </c>
      <c r="D5" s="159"/>
      <c r="E5" s="159"/>
      <c r="F5" s="159"/>
      <c r="G5" s="159"/>
      <c r="H5" s="159"/>
      <c r="I5" s="159"/>
      <c r="J5" s="159"/>
      <c r="K5" s="160"/>
    </row>
    <row r="6" spans="1:12" x14ac:dyDescent="0.25">
      <c r="A6" s="182"/>
      <c r="B6" s="183"/>
      <c r="C6" s="183"/>
      <c r="D6" s="183"/>
      <c r="E6" s="183"/>
      <c r="F6" s="183"/>
      <c r="G6" s="183"/>
      <c r="H6" s="183"/>
      <c r="I6" s="183"/>
      <c r="J6" s="183"/>
      <c r="K6" s="184"/>
    </row>
    <row r="7" spans="1:12" ht="30" customHeight="1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286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287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288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6">
        <v>4</v>
      </c>
      <c r="B11" s="9" t="s">
        <v>289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7"/>
    </row>
    <row r="12" spans="1:12" x14ac:dyDescent="0.25">
      <c r="A12" s="185"/>
      <c r="B12" s="132"/>
      <c r="C12" s="132"/>
      <c r="D12" s="132"/>
      <c r="E12" s="132"/>
      <c r="F12" s="132"/>
      <c r="G12" s="132"/>
      <c r="H12" s="132"/>
      <c r="I12" s="132"/>
      <c r="J12" s="132"/>
      <c r="K12" s="186"/>
    </row>
    <row r="13" spans="1:12" x14ac:dyDescent="0.25">
      <c r="A13" s="182" t="s">
        <v>240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4"/>
    </row>
    <row r="14" spans="1:12" ht="25.5" customHeight="1" x14ac:dyDescent="0.25">
      <c r="A14" s="31">
        <v>1</v>
      </c>
      <c r="B14" s="9" t="s">
        <v>290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9" si="0">G14+H14</f>
        <v>435.49390399999993</v>
      </c>
      <c r="J14" s="15">
        <f t="shared" ref="J14:J29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291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292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3"/>
    </row>
    <row r="17" spans="1:12" ht="25.5" customHeight="1" x14ac:dyDescent="0.25">
      <c r="A17" s="31">
        <v>4</v>
      </c>
      <c r="B17" s="9" t="s">
        <v>293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2" ht="25.5" customHeight="1" x14ac:dyDescent="0.25">
      <c r="A18" s="31">
        <v>5</v>
      </c>
      <c r="B18" s="9" t="s">
        <v>294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2" ht="25.5" customHeight="1" x14ac:dyDescent="0.25">
      <c r="A19" s="31">
        <v>6</v>
      </c>
      <c r="B19" s="9" t="s">
        <v>295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2" ht="25.5" customHeight="1" x14ac:dyDescent="0.25">
      <c r="A20" s="31">
        <v>7</v>
      </c>
      <c r="B20" s="9" t="s">
        <v>296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2" ht="25.5" customHeight="1" x14ac:dyDescent="0.25">
      <c r="A21" s="31">
        <v>8</v>
      </c>
      <c r="B21" s="9" t="s">
        <v>297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2" ht="25.5" customHeight="1" x14ac:dyDescent="0.25">
      <c r="A22" s="31">
        <v>9</v>
      </c>
      <c r="B22" s="9" t="s">
        <v>298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2" ht="25.5" customHeight="1" x14ac:dyDescent="0.25">
      <c r="A23" s="31">
        <v>10</v>
      </c>
      <c r="B23" s="9" t="s">
        <v>299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2" ht="25.5" customHeight="1" x14ac:dyDescent="0.25">
      <c r="A24" s="31">
        <v>11</v>
      </c>
      <c r="B24" s="9" t="s">
        <v>300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2" ht="25.5" customHeight="1" x14ac:dyDescent="0.25">
      <c r="A25" s="31">
        <v>12</v>
      </c>
      <c r="B25" s="9" t="s">
        <v>301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2" ht="25.5" customHeight="1" x14ac:dyDescent="0.25">
      <c r="A26" s="31">
        <v>13</v>
      </c>
      <c r="B26" s="9" t="s">
        <v>302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2" ht="25.5" customHeight="1" x14ac:dyDescent="0.25">
      <c r="A27" s="31">
        <v>14</v>
      </c>
      <c r="B27" s="9" t="s">
        <v>303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6"/>
    </row>
    <row r="28" spans="1:12" ht="25.5" customHeight="1" thickBot="1" x14ac:dyDescent="0.3">
      <c r="A28" s="49">
        <v>15</v>
      </c>
      <c r="B28" s="50" t="s">
        <v>292</v>
      </c>
      <c r="C28" s="51" t="s">
        <v>183</v>
      </c>
      <c r="D28" s="56">
        <v>15</v>
      </c>
      <c r="E28" s="112">
        <v>5440.94</v>
      </c>
      <c r="F28" s="52"/>
      <c r="G28" s="51"/>
      <c r="H28" s="52">
        <v>317.08999999999997</v>
      </c>
      <c r="I28" s="53">
        <f t="shared" si="0"/>
        <v>317.08999999999997</v>
      </c>
      <c r="J28" s="54">
        <v>4035.66</v>
      </c>
      <c r="K28" s="108"/>
    </row>
    <row r="29" spans="1:12" ht="25.5" customHeight="1" x14ac:dyDescent="0.25">
      <c r="A29" s="43">
        <v>16</v>
      </c>
      <c r="B29" s="44" t="s">
        <v>304</v>
      </c>
      <c r="C29" s="45" t="s">
        <v>183</v>
      </c>
      <c r="D29" s="46">
        <v>15</v>
      </c>
      <c r="E29" s="131">
        <v>3074</v>
      </c>
      <c r="F29" s="131"/>
      <c r="G29" s="45"/>
      <c r="H29" s="47">
        <v>55.13</v>
      </c>
      <c r="I29" s="80">
        <f t="shared" si="0"/>
        <v>55.13</v>
      </c>
      <c r="J29" s="81">
        <f t="shared" si="1"/>
        <v>3018.87</v>
      </c>
      <c r="K29" s="87"/>
    </row>
    <row r="30" spans="1:12" x14ac:dyDescent="0.25">
      <c r="A30" s="150"/>
      <c r="B30" s="133"/>
      <c r="C30" s="133"/>
      <c r="D30" s="133"/>
      <c r="E30" s="133"/>
      <c r="F30" s="133"/>
      <c r="G30" s="133"/>
      <c r="H30" s="133"/>
      <c r="I30" s="133"/>
      <c r="J30" s="133"/>
      <c r="K30" s="187"/>
    </row>
    <row r="31" spans="1:12" ht="15.75" thickBot="1" x14ac:dyDescent="0.3">
      <c r="A31" s="182" t="s">
        <v>239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4"/>
    </row>
    <row r="32" spans="1:12" s="91" customFormat="1" ht="25.5" customHeight="1" x14ac:dyDescent="0.25">
      <c r="A32" s="43">
        <v>1</v>
      </c>
      <c r="B32" s="124" t="s">
        <v>184</v>
      </c>
      <c r="C32" s="124" t="s">
        <v>250</v>
      </c>
      <c r="D32" s="46">
        <v>15</v>
      </c>
      <c r="E32" s="81">
        <v>7361.35</v>
      </c>
      <c r="F32" s="125"/>
      <c r="G32" s="125"/>
      <c r="H32" s="81">
        <v>759.004368</v>
      </c>
      <c r="I32" s="80">
        <f>F32+H32</f>
        <v>759.004368</v>
      </c>
      <c r="J32" s="81">
        <f>E32-I32</f>
        <v>6602.3456320000005</v>
      </c>
      <c r="K32" s="126"/>
      <c r="L32" s="93"/>
    </row>
    <row r="33" spans="1:11" ht="25.5" customHeight="1" x14ac:dyDescent="0.25">
      <c r="A33" s="34">
        <v>2</v>
      </c>
      <c r="B33" s="26" t="s">
        <v>191</v>
      </c>
      <c r="C33" s="24" t="s">
        <v>185</v>
      </c>
      <c r="D33" s="23">
        <v>15</v>
      </c>
      <c r="E33" s="25">
        <v>5670.32</v>
      </c>
      <c r="F33" s="24"/>
      <c r="G33" s="24"/>
      <c r="H33" s="25">
        <v>469.72959999999989</v>
      </c>
      <c r="I33" s="25">
        <f>G33+H33</f>
        <v>469.72959999999989</v>
      </c>
      <c r="J33" s="15">
        <f>E33+F33-I33</f>
        <v>5200.5904</v>
      </c>
      <c r="K33" s="37"/>
    </row>
    <row r="34" spans="1:11" ht="25.5" customHeight="1" x14ac:dyDescent="0.25">
      <c r="A34" s="31">
        <v>3</v>
      </c>
      <c r="B34" s="9" t="s">
        <v>186</v>
      </c>
      <c r="C34" s="10" t="s">
        <v>185</v>
      </c>
      <c r="D34" s="1">
        <v>15</v>
      </c>
      <c r="E34" s="25">
        <v>5670.32</v>
      </c>
      <c r="F34" s="10"/>
      <c r="G34" s="10"/>
      <c r="H34" s="25">
        <v>469.72959999999989</v>
      </c>
      <c r="I34" s="13">
        <f>G34+H34</f>
        <v>469.72959999999989</v>
      </c>
      <c r="J34" s="15">
        <f>E34+F34-I34</f>
        <v>5200.5904</v>
      </c>
      <c r="K34" s="36"/>
    </row>
    <row r="35" spans="1:11" x14ac:dyDescent="0.25">
      <c r="A35" s="185"/>
      <c r="B35" s="132"/>
      <c r="C35" s="132"/>
      <c r="D35" s="132"/>
      <c r="E35" s="132"/>
      <c r="F35" s="132"/>
      <c r="G35" s="132"/>
      <c r="H35" s="132"/>
      <c r="I35" s="132"/>
      <c r="J35" s="132"/>
      <c r="K35" s="186"/>
    </row>
    <row r="36" spans="1:11" x14ac:dyDescent="0.25">
      <c r="A36" s="182" t="s">
        <v>241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4"/>
    </row>
    <row r="37" spans="1:11" ht="25.5" customHeight="1" x14ac:dyDescent="0.25">
      <c r="A37" s="31">
        <v>1</v>
      </c>
      <c r="B37" s="9" t="s">
        <v>187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ref="I37:I43" si="2">G37+H37</f>
        <v>435.49390399999993</v>
      </c>
      <c r="J37" s="15">
        <f t="shared" ref="J37:J43" si="3">E37+F37-I37</f>
        <v>5005.4460959999997</v>
      </c>
      <c r="K37" s="36"/>
    </row>
    <row r="38" spans="1:11" ht="25.5" customHeight="1" x14ac:dyDescent="0.25">
      <c r="A38" s="34">
        <v>2</v>
      </c>
      <c r="B38" s="9" t="s">
        <v>188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6"/>
    </row>
    <row r="39" spans="1:11" ht="25.5" customHeight="1" x14ac:dyDescent="0.25">
      <c r="A39" s="34">
        <v>3</v>
      </c>
      <c r="B39" s="9" t="s">
        <v>189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6"/>
    </row>
    <row r="40" spans="1:11" ht="25.5" customHeight="1" x14ac:dyDescent="0.25">
      <c r="A40" s="34">
        <v>4</v>
      </c>
      <c r="B40" s="9" t="s">
        <v>190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6"/>
    </row>
    <row r="41" spans="1:11" ht="25.5" customHeight="1" x14ac:dyDescent="0.25">
      <c r="A41" s="34">
        <v>5</v>
      </c>
      <c r="B41" s="9" t="s">
        <v>192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6"/>
    </row>
    <row r="42" spans="1:11" ht="25.5" customHeight="1" x14ac:dyDescent="0.25">
      <c r="A42" s="34">
        <v>6</v>
      </c>
      <c r="B42" s="9" t="s">
        <v>259</v>
      </c>
      <c r="C42" s="10" t="s">
        <v>193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36"/>
    </row>
    <row r="43" spans="1:11" ht="25.5" customHeight="1" x14ac:dyDescent="0.25">
      <c r="A43" s="34">
        <v>7</v>
      </c>
      <c r="B43" s="83" t="s">
        <v>271</v>
      </c>
      <c r="C43" s="10" t="s">
        <v>193</v>
      </c>
      <c r="D43" s="85">
        <v>15</v>
      </c>
      <c r="E43" s="20">
        <v>5440.94</v>
      </c>
      <c r="F43" s="84"/>
      <c r="G43" s="84"/>
      <c r="H43" s="13">
        <v>435.49390399999993</v>
      </c>
      <c r="I43" s="18">
        <f t="shared" si="2"/>
        <v>435.49390399999993</v>
      </c>
      <c r="J43" s="15">
        <f t="shared" si="3"/>
        <v>5005.4460959999997</v>
      </c>
      <c r="K43" s="86"/>
    </row>
    <row r="44" spans="1:11" ht="25.5" customHeight="1" x14ac:dyDescent="0.25">
      <c r="A44" s="34">
        <v>8</v>
      </c>
      <c r="B44" s="83" t="s">
        <v>257</v>
      </c>
      <c r="C44" s="84" t="s">
        <v>193</v>
      </c>
      <c r="D44" s="85">
        <v>15</v>
      </c>
      <c r="E44" s="20">
        <v>5440.94</v>
      </c>
      <c r="F44" s="84"/>
      <c r="G44" s="84"/>
      <c r="H44" s="13">
        <v>435.49390399999993</v>
      </c>
      <c r="I44" s="82">
        <f t="shared" ref="I44" si="4">G44+H44</f>
        <v>435.49390399999993</v>
      </c>
      <c r="J44" s="15">
        <f t="shared" ref="J44" si="5">E44+F44-I44</f>
        <v>5005.4460959999997</v>
      </c>
      <c r="K44" s="86"/>
    </row>
    <row r="45" spans="1:11" ht="25.5" customHeight="1" thickBot="1" x14ac:dyDescent="0.3">
      <c r="A45" s="95">
        <v>9</v>
      </c>
      <c r="B45" s="50" t="s">
        <v>273</v>
      </c>
      <c r="C45" s="51" t="s">
        <v>193</v>
      </c>
      <c r="D45" s="56">
        <v>15</v>
      </c>
      <c r="E45" s="112">
        <v>5440.94</v>
      </c>
      <c r="F45" s="51"/>
      <c r="G45" s="51"/>
      <c r="H45" s="52">
        <v>435.49390399999993</v>
      </c>
      <c r="I45" s="53">
        <f t="shared" ref="I45" si="6">G45+H45</f>
        <v>435.49390399999993</v>
      </c>
      <c r="J45" s="54">
        <f t="shared" ref="J45" si="7">E45+F45-I45</f>
        <v>5005.4460959999997</v>
      </c>
      <c r="K45" s="108"/>
    </row>
    <row r="46" spans="1:11" ht="15.75" thickBot="1" x14ac:dyDescent="0.3">
      <c r="A46" s="189" t="s">
        <v>196</v>
      </c>
      <c r="B46" s="190"/>
      <c r="C46" s="190"/>
      <c r="D46" s="190"/>
      <c r="E46" s="98">
        <f>SUM(E8:E11,E14:E29,E32:E34,E37:E45)</f>
        <v>182884.60310000007</v>
      </c>
      <c r="F46" s="99">
        <f>SUM(F8:F11,F14:F29,F32:F34,F37:F45)</f>
        <v>0</v>
      </c>
      <c r="G46" s="98">
        <f>SUM(G37:G45,G32:G34,G14:G29,G8:G10)</f>
        <v>0</v>
      </c>
      <c r="H46" s="98">
        <f>SUM(H37:H45,H32:H34,H14:H29,H8:H11)</f>
        <v>15385.32284615999</v>
      </c>
      <c r="I46" s="98">
        <f>SUM(I37:I45,I32:I34,I14:I29,I8:I11)</f>
        <v>15385.32284615999</v>
      </c>
      <c r="J46" s="98">
        <f>SUM(J8:J11,J14:J29,J32:J34,J37:J45)</f>
        <v>166411.09025384</v>
      </c>
      <c r="K46" s="100"/>
    </row>
    <row r="52" spans="2:11" x14ac:dyDescent="0.25">
      <c r="B52" s="57" t="s">
        <v>230</v>
      </c>
      <c r="E52" s="188" t="s">
        <v>231</v>
      </c>
      <c r="F52" s="132"/>
      <c r="G52" s="132"/>
      <c r="J52" s="132" t="s">
        <v>233</v>
      </c>
      <c r="K52" s="132"/>
    </row>
    <row r="53" spans="2:11" x14ac:dyDescent="0.25">
      <c r="B53" s="76" t="s">
        <v>235</v>
      </c>
      <c r="E53" s="133" t="s">
        <v>232</v>
      </c>
      <c r="F53" s="133"/>
      <c r="G53" s="133"/>
      <c r="J53" s="133" t="s">
        <v>234</v>
      </c>
      <c r="K53" s="133"/>
    </row>
  </sheetData>
  <mergeCells count="16">
    <mergeCell ref="E52:G52"/>
    <mergeCell ref="E53:G53"/>
    <mergeCell ref="J52:K52"/>
    <mergeCell ref="J53:K53"/>
    <mergeCell ref="A46:D46"/>
    <mergeCell ref="A1:B5"/>
    <mergeCell ref="C1:K3"/>
    <mergeCell ref="C4:K4"/>
    <mergeCell ref="C5:K5"/>
    <mergeCell ref="A6:K6"/>
    <mergeCell ref="A13:K13"/>
    <mergeCell ref="A12:K12"/>
    <mergeCell ref="A31:K31"/>
    <mergeCell ref="A30:K30"/>
    <mergeCell ref="A36:K36"/>
    <mergeCell ref="A35:K3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L8" sqref="L8:L9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1" t="s">
        <v>228</v>
      </c>
      <c r="D1" s="191"/>
      <c r="E1" s="191"/>
      <c r="F1" s="191"/>
      <c r="G1" s="191"/>
      <c r="H1" s="191"/>
      <c r="I1" s="191"/>
      <c r="J1" s="192"/>
    </row>
    <row r="2" spans="1:10" ht="14.25" customHeight="1" x14ac:dyDescent="0.25">
      <c r="A2" s="60"/>
      <c r="C2" s="193"/>
      <c r="D2" s="193"/>
      <c r="E2" s="193"/>
      <c r="F2" s="193"/>
      <c r="G2" s="193"/>
      <c r="H2" s="193"/>
      <c r="I2" s="193"/>
      <c r="J2" s="194"/>
    </row>
    <row r="3" spans="1:10" ht="14.25" customHeight="1" x14ac:dyDescent="0.25">
      <c r="A3" s="60"/>
      <c r="C3" s="193"/>
      <c r="D3" s="193"/>
      <c r="E3" s="193"/>
      <c r="F3" s="193"/>
      <c r="G3" s="193"/>
      <c r="H3" s="193"/>
      <c r="I3" s="193"/>
      <c r="J3" s="194"/>
    </row>
    <row r="4" spans="1:10" ht="21" customHeight="1" x14ac:dyDescent="0.35">
      <c r="A4" s="60"/>
      <c r="C4" s="198" t="s">
        <v>229</v>
      </c>
      <c r="D4" s="198"/>
      <c r="E4" s="198"/>
      <c r="F4" s="198"/>
      <c r="G4" s="198"/>
      <c r="H4" s="198"/>
      <c r="I4" s="198"/>
      <c r="J4" s="199"/>
    </row>
    <row r="5" spans="1:10" ht="14.25" customHeight="1" x14ac:dyDescent="0.25">
      <c r="A5" s="60"/>
      <c r="C5" s="159" t="s">
        <v>284</v>
      </c>
      <c r="D5" s="159"/>
      <c r="E5" s="159"/>
      <c r="F5" s="159"/>
      <c r="G5" s="159"/>
      <c r="H5" s="159"/>
      <c r="I5" s="159"/>
      <c r="J5" s="160"/>
    </row>
    <row r="6" spans="1:10" x14ac:dyDescent="0.25">
      <c r="A6" s="182" t="s">
        <v>203</v>
      </c>
      <c r="B6" s="183"/>
      <c r="C6" s="183"/>
      <c r="D6" s="183"/>
      <c r="E6" s="183"/>
      <c r="F6" s="183"/>
      <c r="G6" s="183"/>
      <c r="H6" s="183"/>
      <c r="I6" s="183"/>
      <c r="J6" s="184"/>
    </row>
    <row r="7" spans="1:10" ht="30" customHeight="1" x14ac:dyDescent="0.25">
      <c r="A7" s="61" t="s">
        <v>14</v>
      </c>
      <c r="B7" s="62" t="s">
        <v>76</v>
      </c>
      <c r="C7" s="62" t="s">
        <v>212</v>
      </c>
      <c r="D7" s="63" t="s">
        <v>213</v>
      </c>
      <c r="E7" s="63" t="s">
        <v>214</v>
      </c>
      <c r="F7" s="63" t="s">
        <v>270</v>
      </c>
      <c r="G7" s="62" t="s">
        <v>77</v>
      </c>
      <c r="H7" s="63" t="s">
        <v>215</v>
      </c>
      <c r="I7" s="63" t="s">
        <v>216</v>
      </c>
      <c r="J7" s="64" t="s">
        <v>22</v>
      </c>
    </row>
    <row r="8" spans="1:10" ht="25.5" customHeight="1" x14ac:dyDescent="0.25">
      <c r="A8" s="31">
        <v>1</v>
      </c>
      <c r="B8" s="2" t="s">
        <v>217</v>
      </c>
      <c r="C8" s="11" t="s">
        <v>204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218</v>
      </c>
      <c r="C9" s="10" t="s">
        <v>205</v>
      </c>
      <c r="D9" s="13">
        <v>2696.74</v>
      </c>
      <c r="E9" s="77"/>
      <c r="F9" s="77"/>
      <c r="G9" s="77"/>
      <c r="H9" s="77"/>
      <c r="I9" s="13">
        <f t="shared" ref="I9:I15" si="0">D9</f>
        <v>2696.74</v>
      </c>
      <c r="J9" s="33"/>
    </row>
    <row r="10" spans="1:10" ht="25.5" customHeight="1" x14ac:dyDescent="0.25">
      <c r="A10" s="31">
        <v>3</v>
      </c>
      <c r="B10" s="2" t="s">
        <v>219</v>
      </c>
      <c r="C10" s="10" t="s">
        <v>206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220</v>
      </c>
      <c r="C11" s="10" t="s">
        <v>207</v>
      </c>
      <c r="D11" s="13">
        <v>5223.6400000000003</v>
      </c>
      <c r="E11" s="77"/>
      <c r="F11" s="77"/>
      <c r="G11" s="77"/>
      <c r="H11" s="77"/>
      <c r="I11" s="13">
        <f t="shared" si="0"/>
        <v>5223.6400000000003</v>
      </c>
      <c r="J11" s="33"/>
    </row>
    <row r="12" spans="1:10" ht="25.5" customHeight="1" x14ac:dyDescent="0.25">
      <c r="A12" s="31">
        <v>5</v>
      </c>
      <c r="B12" s="2" t="s">
        <v>221</v>
      </c>
      <c r="C12" s="10" t="s">
        <v>205</v>
      </c>
      <c r="D12" s="13">
        <v>2959.86</v>
      </c>
      <c r="E12" s="77"/>
      <c r="F12" s="77"/>
      <c r="G12" s="77"/>
      <c r="H12" s="77"/>
      <c r="I12" s="13">
        <f t="shared" si="0"/>
        <v>2959.86</v>
      </c>
      <c r="J12" s="33"/>
    </row>
    <row r="13" spans="1:10" ht="25.5" customHeight="1" x14ac:dyDescent="0.25">
      <c r="A13" s="31">
        <v>6</v>
      </c>
      <c r="B13" s="2" t="s">
        <v>222</v>
      </c>
      <c r="C13" s="10" t="s">
        <v>205</v>
      </c>
      <c r="D13" s="13">
        <v>3995.06</v>
      </c>
      <c r="E13" s="77"/>
      <c r="F13" s="77"/>
      <c r="G13" s="77"/>
      <c r="H13" s="77"/>
      <c r="I13" s="13">
        <f t="shared" si="0"/>
        <v>3995.06</v>
      </c>
      <c r="J13" s="33"/>
    </row>
    <row r="14" spans="1:10" ht="25.5" customHeight="1" x14ac:dyDescent="0.25">
      <c r="A14" s="31">
        <v>7</v>
      </c>
      <c r="B14" s="2" t="s">
        <v>223</v>
      </c>
      <c r="C14" s="10" t="s">
        <v>208</v>
      </c>
      <c r="D14" s="13">
        <v>6032.27</v>
      </c>
      <c r="E14" s="77"/>
      <c r="F14" s="77"/>
      <c r="G14" s="77"/>
      <c r="H14" s="77"/>
      <c r="I14" s="13">
        <f t="shared" si="0"/>
        <v>6032.27</v>
      </c>
      <c r="J14" s="33"/>
    </row>
    <row r="15" spans="1:10" ht="25.5" customHeight="1" x14ac:dyDescent="0.25">
      <c r="A15" s="31">
        <v>8</v>
      </c>
      <c r="B15" s="2" t="s">
        <v>224</v>
      </c>
      <c r="C15" s="10" t="s">
        <v>205</v>
      </c>
      <c r="D15" s="13">
        <v>2882.35</v>
      </c>
      <c r="E15" s="77"/>
      <c r="F15" s="77"/>
      <c r="G15" s="77"/>
      <c r="H15" s="77"/>
      <c r="I15" s="13">
        <f t="shared" si="0"/>
        <v>2882.35</v>
      </c>
      <c r="J15" s="33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77"/>
      <c r="F16" s="77"/>
      <c r="G16" s="77"/>
      <c r="H16" s="77"/>
      <c r="I16" s="13">
        <f>D16</f>
        <v>4560.59</v>
      </c>
      <c r="J16" s="10"/>
    </row>
    <row r="17" spans="1:10" ht="10.5" customHeight="1" x14ac:dyDescent="0.25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18" spans="1:10" x14ac:dyDescent="0.25">
      <c r="A18" s="195" t="s">
        <v>209</v>
      </c>
      <c r="B18" s="196"/>
      <c r="C18" s="196"/>
      <c r="D18" s="196"/>
      <c r="E18" s="196"/>
      <c r="F18" s="196"/>
      <c r="G18" s="196"/>
      <c r="H18" s="196"/>
      <c r="I18" s="196"/>
      <c r="J18" s="197"/>
    </row>
    <row r="19" spans="1:10" ht="25.5" customHeight="1" x14ac:dyDescent="0.25">
      <c r="A19" s="34">
        <v>10</v>
      </c>
      <c r="B19" s="66" t="s">
        <v>225</v>
      </c>
      <c r="C19" s="24" t="s">
        <v>210</v>
      </c>
      <c r="D19" s="25">
        <v>2290.59</v>
      </c>
      <c r="E19" s="78"/>
      <c r="F19" s="78"/>
      <c r="G19" s="78"/>
      <c r="H19" s="78"/>
      <c r="I19" s="25">
        <f>D19</f>
        <v>2290.59</v>
      </c>
      <c r="J19" s="35"/>
    </row>
    <row r="20" spans="1:10" ht="27.75" customHeight="1" x14ac:dyDescent="0.25">
      <c r="A20" s="31">
        <v>11</v>
      </c>
      <c r="B20" s="2" t="s">
        <v>226</v>
      </c>
      <c r="C20" s="11" t="s">
        <v>236</v>
      </c>
      <c r="D20" s="13">
        <v>3264.17</v>
      </c>
      <c r="E20" s="77"/>
      <c r="F20" s="13">
        <v>500</v>
      </c>
      <c r="G20" s="77"/>
      <c r="H20" s="77"/>
      <c r="I20" s="13">
        <f>D20-F20</f>
        <v>2764.17</v>
      </c>
      <c r="J20" s="33"/>
    </row>
    <row r="21" spans="1:10" ht="25.5" customHeight="1" thickBot="1" x14ac:dyDescent="0.3">
      <c r="A21" s="34">
        <v>12</v>
      </c>
      <c r="B21" s="70" t="s">
        <v>227</v>
      </c>
      <c r="C21" s="51" t="s">
        <v>211</v>
      </c>
      <c r="D21" s="52">
        <v>5197.68</v>
      </c>
      <c r="E21" s="79"/>
      <c r="F21" s="79"/>
      <c r="G21" s="79"/>
      <c r="H21" s="79"/>
      <c r="I21" s="52">
        <f>D21</f>
        <v>5197.68</v>
      </c>
      <c r="J21" s="55"/>
    </row>
    <row r="22" spans="1:10" ht="15.75" thickBot="1" x14ac:dyDescent="0.3">
      <c r="A22" s="189" t="s">
        <v>196</v>
      </c>
      <c r="B22" s="190"/>
      <c r="C22" s="190"/>
      <c r="D22" s="99">
        <f>SUM(D8:D21)</f>
        <v>47510.27</v>
      </c>
      <c r="E22" s="109"/>
      <c r="F22" s="109"/>
      <c r="G22" s="109"/>
      <c r="H22" s="109"/>
      <c r="I22" s="99">
        <f>SUM(I8:I21)</f>
        <v>47010.27</v>
      </c>
      <c r="J22" s="110"/>
    </row>
    <row r="29" spans="1:10" x14ac:dyDescent="0.25">
      <c r="B29" s="57" t="s">
        <v>230</v>
      </c>
      <c r="D29" s="132" t="s">
        <v>231</v>
      </c>
      <c r="E29" s="132"/>
      <c r="F29" s="132"/>
      <c r="G29" s="132"/>
      <c r="I29" s="132" t="s">
        <v>233</v>
      </c>
      <c r="J29" s="132"/>
    </row>
    <row r="30" spans="1:10" x14ac:dyDescent="0.25">
      <c r="B30" s="76" t="s">
        <v>235</v>
      </c>
      <c r="D30" s="133" t="s">
        <v>232</v>
      </c>
      <c r="E30" s="133"/>
      <c r="F30" s="133"/>
      <c r="G30" s="133"/>
      <c r="I30" s="133" t="s">
        <v>234</v>
      </c>
      <c r="J30" s="133"/>
    </row>
    <row r="31" spans="1:10" x14ac:dyDescent="0.25">
      <c r="D31" s="133"/>
      <c r="E31" s="133"/>
      <c r="F31" s="133"/>
      <c r="G31" s="133"/>
    </row>
  </sheetData>
  <mergeCells count="12">
    <mergeCell ref="A22:C22"/>
    <mergeCell ref="A17:J17"/>
    <mergeCell ref="C1:J3"/>
    <mergeCell ref="A18:J18"/>
    <mergeCell ref="C4:J4"/>
    <mergeCell ref="C5:J5"/>
    <mergeCell ref="A6:J6"/>
    <mergeCell ref="D30:G30"/>
    <mergeCell ref="D31:G31"/>
    <mergeCell ref="D29:G29"/>
    <mergeCell ref="I29:J29"/>
    <mergeCell ref="I30:J30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2023-03-29T17:26:50Z</cp:lastPrinted>
  <dcterms:created xsi:type="dcterms:W3CDTF">2022-01-11T15:32:18Z</dcterms:created>
  <dcterms:modified xsi:type="dcterms:W3CDTF">2023-08-10T01:17:26Z</dcterms:modified>
</cp:coreProperties>
</file>