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1. Noviembre 2022\"/>
    </mc:Choice>
  </mc:AlternateContent>
  <xr:revisionPtr revIDLastSave="0" documentId="13_ncr:1_{3E602D40-7388-4306-8FFD-D7BEAE26ABED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6" l="1"/>
  <c r="H48" i="6"/>
  <c r="I48" i="6"/>
  <c r="J48" i="6"/>
  <c r="I47" i="6" l="1"/>
  <c r="J47" i="6"/>
  <c r="I46" i="6"/>
  <c r="J46" i="6" s="1"/>
  <c r="E100" i="4"/>
  <c r="F100" i="4"/>
  <c r="G100" i="4"/>
  <c r="H100" i="4"/>
  <c r="I100" i="4"/>
  <c r="J100" i="4"/>
  <c r="K100" i="4"/>
  <c r="I43" i="2"/>
  <c r="J43" i="2"/>
  <c r="K43" i="2"/>
  <c r="H43" i="2"/>
  <c r="K59" i="4" l="1"/>
  <c r="K32" i="2"/>
  <c r="H19" i="1" l="1"/>
  <c r="I19" i="1"/>
  <c r="J19" i="1"/>
  <c r="K19" i="1"/>
  <c r="J52" i="4"/>
  <c r="K52" i="4" s="1"/>
  <c r="J45" i="4"/>
  <c r="J27" i="4"/>
  <c r="I9" i="5"/>
  <c r="I10" i="5"/>
  <c r="I11" i="5"/>
  <c r="I12" i="5"/>
  <c r="I13" i="5"/>
  <c r="I14" i="5"/>
  <c r="I15" i="5"/>
  <c r="I8" i="5"/>
  <c r="K25" i="4" l="1"/>
  <c r="K14" i="4"/>
  <c r="I30" i="6"/>
  <c r="J30" i="6" s="1"/>
  <c r="E43" i="2" l="1"/>
  <c r="F43" i="2"/>
  <c r="F48" i="6" l="1"/>
  <c r="I31" i="6" l="1"/>
  <c r="J31" i="6" s="1"/>
  <c r="I19" i="5" l="1"/>
  <c r="I21" i="5" s="1"/>
  <c r="J26" i="2" l="1"/>
  <c r="K26" i="2" s="1"/>
  <c r="I34" i="6" l="1"/>
  <c r="J34" i="6" s="1"/>
  <c r="I29" i="6" l="1"/>
  <c r="J29" i="6" s="1"/>
  <c r="K18" i="1"/>
  <c r="J60" i="4"/>
  <c r="K60" i="4" s="1"/>
  <c r="G48" i="6" l="1"/>
  <c r="J26" i="4" l="1"/>
  <c r="K26" i="4" s="1"/>
  <c r="K45" i="4"/>
  <c r="I13" i="6"/>
  <c r="J13" i="6" s="1"/>
  <c r="I15" i="6"/>
  <c r="J15" i="6" s="1"/>
  <c r="I16" i="6"/>
  <c r="J16" i="6" s="1"/>
  <c r="I25" i="6" l="1"/>
  <c r="J25" i="6" s="1"/>
  <c r="I26" i="6"/>
  <c r="J26" i="6" s="1"/>
  <c r="I27" i="6"/>
  <c r="J27" i="6" s="1"/>
  <c r="I28" i="6"/>
  <c r="J28" i="6" s="1"/>
  <c r="J43" i="4" l="1"/>
  <c r="K43" i="4" s="1"/>
  <c r="I45" i="6"/>
  <c r="J45" i="6" s="1"/>
  <c r="J15" i="2"/>
  <c r="K15" i="2" s="1"/>
  <c r="J48" i="4"/>
  <c r="K48" i="4" s="1"/>
  <c r="J47" i="4"/>
  <c r="K47" i="4" s="1"/>
  <c r="J68" i="4" l="1"/>
  <c r="K68" i="4" s="1"/>
  <c r="J42" i="4" l="1"/>
  <c r="K42" i="4" s="1"/>
  <c r="J97" i="4" l="1"/>
  <c r="K97" i="4" s="1"/>
  <c r="I35" i="6" l="1"/>
  <c r="J35" i="6" s="1"/>
  <c r="I24" i="6" l="1"/>
  <c r="J24" i="6" s="1"/>
  <c r="J18" i="2" l="1"/>
  <c r="K18" i="2" s="1"/>
  <c r="E19" i="1" l="1"/>
  <c r="J76" i="4" l="1"/>
  <c r="K76" i="4" s="1"/>
  <c r="D21" i="5" l="1"/>
  <c r="J74" i="4" l="1"/>
  <c r="K74" i="4" s="1"/>
  <c r="J82" i="4" l="1"/>
  <c r="K82" i="4" s="1"/>
  <c r="J83" i="4"/>
  <c r="K83" i="4" s="1"/>
  <c r="J37" i="4" l="1"/>
  <c r="K37" i="4" s="1"/>
  <c r="J41" i="4"/>
  <c r="K41" i="4" s="1"/>
  <c r="J13" i="4"/>
  <c r="K13" i="4" s="1"/>
  <c r="I23" i="6"/>
  <c r="J23" i="6" s="1"/>
  <c r="J77" i="4"/>
  <c r="K77" i="4" s="1"/>
  <c r="J38" i="4" l="1"/>
  <c r="K38" i="4" s="1"/>
  <c r="J10" i="2" l="1"/>
  <c r="K10" i="2" s="1"/>
  <c r="J19" i="4" l="1"/>
  <c r="K19" i="4" s="1"/>
  <c r="J18" i="4"/>
  <c r="K18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4" i="6"/>
  <c r="J14" i="6" s="1"/>
  <c r="I10" i="6"/>
  <c r="J10" i="6" s="1"/>
  <c r="I9" i="6"/>
  <c r="J9" i="6" s="1"/>
  <c r="I8" i="6"/>
  <c r="J8" i="6" s="1"/>
  <c r="J8" i="2" l="1"/>
  <c r="J9" i="4"/>
  <c r="K9" i="4" s="1"/>
  <c r="J42" i="2"/>
  <c r="K42" i="2" s="1"/>
  <c r="J36" i="2"/>
  <c r="K36" i="2" s="1"/>
  <c r="J37" i="2"/>
  <c r="K37" i="2" s="1"/>
  <c r="J38" i="2"/>
  <c r="K38" i="2" s="1"/>
  <c r="J39" i="2"/>
  <c r="K39" i="2" s="1"/>
  <c r="J35" i="2"/>
  <c r="K35" i="2" s="1"/>
  <c r="J31" i="2"/>
  <c r="K31" i="2" s="1"/>
  <c r="J32" i="2"/>
  <c r="J30" i="2"/>
  <c r="K30" i="2" s="1"/>
  <c r="J25" i="2"/>
  <c r="K25" i="2" s="1"/>
  <c r="J27" i="2"/>
  <c r="K27" i="2" s="1"/>
  <c r="J24" i="2"/>
  <c r="K24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8" i="4"/>
  <c r="K8" i="4" s="1"/>
  <c r="J15" i="4"/>
  <c r="K15" i="4" s="1"/>
  <c r="K8" i="2" l="1"/>
  <c r="J67" i="4"/>
  <c r="K67" i="4" s="1"/>
  <c r="J31" i="4" l="1"/>
  <c r="K31" i="4" s="1"/>
  <c r="J46" i="4" l="1"/>
  <c r="K46" i="4" s="1"/>
  <c r="J53" i="4" l="1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9" i="4"/>
  <c r="K69" i="4" s="1"/>
  <c r="J70" i="4"/>
  <c r="K70" i="4" s="1"/>
  <c r="J71" i="4"/>
  <c r="K71" i="4" s="1"/>
  <c r="J72" i="4"/>
  <c r="K72" i="4" s="1"/>
  <c r="J73" i="4"/>
  <c r="K73" i="4" s="1"/>
  <c r="J75" i="4"/>
  <c r="K75" i="4" s="1"/>
  <c r="J78" i="4"/>
  <c r="K78" i="4" s="1"/>
  <c r="J79" i="4"/>
  <c r="K79" i="4" s="1"/>
  <c r="J80" i="4"/>
  <c r="K80" i="4" s="1"/>
  <c r="J81" i="4"/>
  <c r="K81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8" i="4"/>
  <c r="K98" i="4" s="1"/>
  <c r="J99" i="4"/>
  <c r="K99" i="4" s="1"/>
  <c r="J51" i="4"/>
  <c r="K51" i="4" s="1"/>
  <c r="J23" i="4"/>
  <c r="K23" i="4" s="1"/>
  <c r="J24" i="4"/>
  <c r="K24" i="4" s="1"/>
  <c r="K27" i="4"/>
  <c r="J28" i="4"/>
  <c r="K28" i="4" s="1"/>
  <c r="J29" i="4"/>
  <c r="K29" i="4" s="1"/>
  <c r="J30" i="4"/>
  <c r="K30" i="4" s="1"/>
  <c r="J32" i="4"/>
  <c r="K32" i="4" s="1"/>
  <c r="J33" i="4"/>
  <c r="K33" i="4" s="1"/>
  <c r="J34" i="4"/>
  <c r="K34" i="4" s="1"/>
  <c r="J35" i="4"/>
  <c r="K35" i="4" s="1"/>
  <c r="J36" i="4"/>
  <c r="K36" i="4" s="1"/>
  <c r="J39" i="4"/>
  <c r="K39" i="4" s="1"/>
  <c r="J40" i="4"/>
  <c r="K40" i="4" s="1"/>
  <c r="J44" i="4"/>
  <c r="K44" i="4" s="1"/>
  <c r="J22" i="4"/>
  <c r="K22" i="4" s="1"/>
  <c r="J16" i="4"/>
  <c r="K16" i="4" s="1"/>
  <c r="J17" i="4"/>
  <c r="K17" i="4" s="1"/>
  <c r="J10" i="4"/>
  <c r="K10" i="4" s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<sst xmlns="http://schemas.openxmlformats.org/spreadsheetml/2006/main" count="462" uniqueCount="307">
  <si>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</si>
  <si>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</si>
  <si>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</si>
  <si>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</si>
  <si>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</si>
  <si>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</si>
  <si>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</si>
  <si>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</si>
  <si>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</si>
  <si>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</si>
  <si>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</si>
  <si>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</si>
  <si>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</si>
  <si>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</si>
  <si>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</si>
  <si>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</si>
  <si>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</si>
  <si>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</si>
  <si>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</si>
  <si>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</si>
  <si>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</si>
  <si>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</si>
  <si>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</si>
  <si>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</si>
  <si>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</si>
  <si>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</si>
  <si>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</si>
  <si>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</si>
  <si>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</si>
  <si>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</si>
  <si>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</si>
  <si>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</si>
  <si>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</si>
  <si>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</si>
  <si>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</si>
  <si>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</si>
  <si>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</si>
  <si>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</si>
  <si>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</si>
  <si>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</si>
  <si>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</si>
  <si>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</si>
  <si>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</si>
  <si>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</si>
  <si>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</si>
  <si>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</si>
  <si>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</si>
  <si>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</si>
  <si>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</si>
  <si>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</si>
  <si>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</si>
  <si>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</si>
  <si>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</si>
  <si>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</si>
  <si>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</si>
  <si>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</si>
  <si>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</si>
  <si>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</si>
  <si>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</si>
  <si>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</si>
  <si>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</si>
  <si>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</si>
  <si>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</si>
  <si>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</si>
  <si>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</si>
  <si>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</si>
  <si>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</si>
  <si>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</si>
  <si>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</si>
  <si>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</si>
  <si>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</si>
  <si>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</si>
  <si>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</si>
  <si>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</si>
  <si>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</si>
  <si>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</si>
  <si>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</si>
  <si>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</si>
  <si>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</si>
  <si>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</si>
  <si>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</si>
  <si>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</si>
  <si>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</si>
  <si>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</si>
  <si>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</si>
  <si>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</si>
  <si>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</si>
  <si>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</si>
  <si>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</si>
  <si>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</si>
  <si>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</si>
  <si>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</si>
  <si>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</si>
  <si>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</si>
  <si>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</si>
  <si>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</si>
  <si>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</si>
  <si>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</si>
  <si>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</si>
  <si>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</si>
  <si>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</si>
  <si>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</si>
  <si>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</si>
  <si>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</si>
  <si>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</si>
  <si>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</si>
  <si>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</si>
  <si>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</si>
  <si>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</si>
  <si>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</si>
  <si>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</si>
  <si>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</si>
  <si>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</si>
  <si>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</si>
  <si>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</si>
  <si>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</si>
  <si>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</si>
  <si>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</si>
  <si>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</si>
  <si>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</si>
  <si>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</si>
  <si>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</si>
  <si>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</si>
  <si>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</si>
  <si>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</si>
  <si>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</si>
  <si>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</si>
  <si>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</si>
  <si>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</si>
  <si>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</si>
  <si>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</si>
  <si>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</si>
  <si>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</si>
  <si>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</si>
  <si>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</si>
  <si>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</si>
  <si>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</si>
  <si>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</si>
  <si>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</si>
  <si>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</si>
  <si>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</si>
  <si>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</si>
  <si>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</si>
  <si>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</si>
  <si>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</si>
  <si>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</si>
  <si>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</si>
  <si>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</si>
  <si>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</si>
  <si>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</si>
  <si>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</si>
  <si>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</si>
  <si>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</si>
  <si>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</si>
  <si>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</si>
  <si>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</si>
  <si>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</si>
  <si>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</si>
  <si>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</si>
  <si>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</si>
  <si>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</si>
  <si>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</si>
  <si>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</si>
  <si>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</si>
  <si>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</si>
  <si>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</si>
  <si>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</si>
  <si>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</si>
  <si>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</si>
  <si>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</si>
  <si>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</si>
  <si>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</si>
  <si>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</si>
  <si>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</si>
  <si>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</si>
  <si>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</si>
  <si>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</si>
  <si>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</si>
  <si>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</si>
  <si>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</si>
  <si>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</si>
  <si>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</si>
  <si>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</si>
  <si>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</si>
  <si>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</si>
  <si>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</si>
  <si>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</si>
  <si>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</si>
  <si>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</si>
  <si>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</si>
  <si>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</si>
  <si>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</si>
  <si>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</si>
  <si>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</si>
  <si>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</si>
  <si>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</si>
  <si>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</si>
  <si>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</si>
  <si>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</si>
  <si>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</si>
  <si>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</si>
  <si>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</si>
  <si>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</si>
  <si>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</si>
  <si>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</si>
  <si>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</si>
  <si>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</si>
  <si>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</si>
  <si>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</si>
  <si>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</si>
  <si>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</si>
  <si>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</si>
  <si>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</si>
  <si>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</si>
  <si>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</si>
  <si>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</si>
  <si>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</si>
  <si>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</si>
  <si>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</si>
  <si>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</si>
  <si>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</si>
  <si>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</si>
  <si>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</si>
  <si>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</si>
  <si>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</si>
  <si>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</si>
  <si>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</si>
  <si>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</si>
  <si>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</si>
  <si>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</si>
  <si>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</si>
  <si>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</si>
  <si>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</si>
  <si>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</si>
  <si>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</si>
  <si>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</si>
  <si>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</si>
  <si>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</si>
  <si>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</si>
  <si>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</si>
  <si>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</si>
  <si>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</si>
  <si>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</si>
  <si>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</si>
  <si>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</si>
  <si>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</si>
  <si>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</si>
  <si>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</si>
  <si>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</si>
  <si>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</si>
  <si>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</si>
  <si>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</si>
  <si>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</si>
  <si>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</si>
  <si>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</si>
  <si>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</si>
  <si>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</si>
  <si>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</si>
  <si>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</si>
  <si>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</si>
  <si>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</si>
  <si>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</si>
  <si>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</si>
  <si>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</si>
  <si>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</si>
  <si>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</si>
  <si>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</si>
  <si>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</si>
  <si>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</si>
  <si>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</si>
  <si>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</si>
  <si>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</si>
  <si>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</si>
  <si>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</si>
  <si>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</si>
  <si>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 xml:space="preserve">Celaya Sandoval Guillermo </t>
  </si>
  <si>
    <t>2DA VEZ</t>
  </si>
  <si>
    <t xml:space="preserve">Palacios Medina Raquel </t>
  </si>
  <si>
    <t>DEL 01 AL 15 DE NOVIEMBRE 2022</t>
  </si>
  <si>
    <t>3RA VEZ</t>
  </si>
  <si>
    <t xml:space="preserve">8VA VEZ </t>
  </si>
  <si>
    <t>8VA VEZ</t>
  </si>
  <si>
    <t>DEL 01 AL 15 DE  NOVIEMBRE 2022</t>
  </si>
  <si>
    <t>DEL 01  AL 15 DE NOVIEMBRE 2022</t>
  </si>
  <si>
    <t xml:space="preserve">Gutierrez Zuñiga Jahaziel </t>
  </si>
  <si>
    <t xml:space="preserve"> Yesenia</t>
  </si>
  <si>
    <t xml:space="preserve"> Isidro Guadalupe</t>
  </si>
  <si>
    <t xml:space="preserve"> Manuel Gerardo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</si>
  <si>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</si>
  <si>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</si>
  <si>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</si>
  <si>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</si>
  <si>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</si>
  <si>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</si>
  <si>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</si>
  <si>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</si>
  <si>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</si>
  <si>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Carlos Enrique </t>
  </si>
  <si>
    <t xml:space="preserve"> Cecilia </t>
  </si>
  <si>
    <t xml:space="preserve">Gilberto </t>
  </si>
  <si>
    <t>Jose Miguel</t>
  </si>
  <si>
    <t xml:space="preserve">Hector Daniel </t>
  </si>
  <si>
    <t xml:space="preserve"> Christian </t>
  </si>
  <si>
    <t xml:space="preserve"> Ramón de Jesus </t>
  </si>
  <si>
    <t xml:space="preserve"> Mirna Esmeralda </t>
  </si>
  <si>
    <t>Carlos Alberto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</si>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</sst>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0" fontId="8" fillId="0" borderId="34" xfId="0" applyFont="1" applyBorder="1" applyAlignment="1">
      <alignment horizontal="center" vertical="center"/>
    </xf>
    <xf numFmtId="44" fontId="1" fillId="0" borderId="30" xfId="1" applyFont="1" applyFill="1" applyBorder="1" applyAlignment="1">
      <alignment horizontal="left" vertical="center"/>
    </xf>
    <xf numFmtId="0" fontId="0" fillId="0" borderId="31" xfId="0" applyBorder="1" applyAlignment="1">
      <alignment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34" xfId="0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35" xfId="0" applyFont="1" applyBorder="1" applyAlignment="1">
      <alignment vertical="center"/>
    </xf>
    <xf numFmtId="44" fontId="0" fillId="0" borderId="35" xfId="1" applyFon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/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1" sqref="O11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x14ac:dyDescent="0.25">
      <c r="A2" s="63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x14ac:dyDescent="0.25">
      <c r="A3" s="63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x14ac:dyDescent="0.25">
      <c r="A4" s="63"/>
      <c r="B4" s="139"/>
      <c r="C4" s="144" t="s">
        <v>1</v>
      </c>
      <c r="D4" s="144"/>
      <c r="E4" s="144"/>
      <c r="F4" s="144"/>
      <c r="G4" s="144"/>
      <c r="H4" s="144"/>
      <c r="I4" s="144"/>
      <c r="J4" s="144"/>
      <c r="K4" s="144"/>
      <c r="L4" s="145"/>
    </row>
    <row r="5" spans="1:12" x14ac:dyDescent="0.25">
      <c r="A5" s="63"/>
      <c r="B5" s="139"/>
      <c r="C5" s="144"/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7.25" customHeight="1" x14ac:dyDescent="0.25">
      <c r="A6" s="63"/>
      <c r="B6" s="139"/>
      <c r="C6" s="146" t="s">
        <v>278</v>
      </c>
      <c r="D6" s="146"/>
      <c r="E6" s="146"/>
      <c r="F6" s="146"/>
      <c r="G6" s="146"/>
      <c r="H6" s="146"/>
      <c r="I6" s="146"/>
      <c r="J6" s="146"/>
      <c r="K6" s="146"/>
      <c r="L6" s="147"/>
    </row>
    <row r="7" spans="1:12" ht="15.75" x14ac:dyDescent="0.25">
      <c r="A7" s="148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50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85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255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7829.97</v>
      </c>
      <c r="J18" s="76">
        <f t="shared" si="1"/>
        <v>1926.9211439999999</v>
      </c>
      <c r="K18" s="77">
        <f>E18-I18-J18</f>
        <v>2593.1088559999998</v>
      </c>
      <c r="L18" s="78"/>
    </row>
    <row r="19" spans="1:12" ht="15.75" thickBot="1" x14ac:dyDescent="0.3">
      <c r="A19" s="152" t="s">
        <v>200</v>
      </c>
      <c r="B19" s="152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7829.97</v>
      </c>
      <c r="J19" s="71">
        <f>SUM(J9:J18)</f>
        <v>19269.211439999999</v>
      </c>
      <c r="K19" s="71">
        <f>SUM(K9:K18)</f>
        <v>96400.818560000014</v>
      </c>
      <c r="L19" s="8"/>
    </row>
    <row r="28" spans="1:12" x14ac:dyDescent="0.25">
      <c r="B28" s="60" t="s">
        <v>233</v>
      </c>
      <c r="E28" s="151" t="s">
        <v>234</v>
      </c>
      <c r="F28" s="151"/>
      <c r="G28" s="151"/>
      <c r="K28" s="151" t="s">
        <v>236</v>
      </c>
      <c r="L28" s="151"/>
    </row>
    <row r="29" spans="1:12" x14ac:dyDescent="0.25">
      <c r="B29" s="79" t="s">
        <v>238</v>
      </c>
      <c r="E29" s="139" t="s">
        <v>235</v>
      </c>
      <c r="F29" s="139"/>
      <c r="G29" s="139"/>
      <c r="K29" s="139" t="s">
        <v>237</v>
      </c>
      <c r="L29" s="139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I44" sqref="I44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2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ht="15" customHeight="1" x14ac:dyDescent="0.25">
      <c r="A2" s="163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 x14ac:dyDescent="0.25">
      <c r="A3" s="163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24.75" customHeight="1" x14ac:dyDescent="0.35">
      <c r="A4" s="163"/>
      <c r="B4" s="139"/>
      <c r="C4" s="167" t="s">
        <v>83</v>
      </c>
      <c r="D4" s="167"/>
      <c r="E4" s="167"/>
      <c r="F4" s="167"/>
      <c r="G4" s="167"/>
      <c r="H4" s="167"/>
      <c r="I4" s="167"/>
      <c r="J4" s="167"/>
      <c r="K4" s="167"/>
      <c r="L4" s="168"/>
    </row>
    <row r="5" spans="1:12" x14ac:dyDescent="0.25">
      <c r="A5" s="163"/>
      <c r="B5" s="139"/>
      <c r="C5" s="169" t="s">
        <v>278</v>
      </c>
      <c r="D5" s="169"/>
      <c r="E5" s="169"/>
      <c r="F5" s="169"/>
      <c r="G5" s="169"/>
      <c r="H5" s="169"/>
      <c r="I5" s="169"/>
      <c r="J5" s="169"/>
      <c r="K5" s="169"/>
      <c r="L5" s="170"/>
    </row>
    <row r="6" spans="1:12" ht="15.75" x14ac:dyDescent="0.25">
      <c r="A6" s="164" t="s">
        <v>46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2" ht="30" x14ac:dyDescent="0.25">
      <c r="A7" s="29" t="s">
        <v>14</v>
      </c>
      <c r="B7" s="30" t="s">
        <v>78</v>
      </c>
      <c r="C7" s="30" t="s">
        <v>16</v>
      </c>
      <c r="D7" s="31" t="s">
        <v>85</v>
      </c>
      <c r="E7" s="30" t="s">
        <v>17</v>
      </c>
      <c r="F7" s="31" t="s">
        <v>18</v>
      </c>
      <c r="G7" s="30" t="s">
        <v>19</v>
      </c>
      <c r="H7" s="31" t="s">
        <v>250</v>
      </c>
      <c r="I7" s="30" t="s">
        <v>79</v>
      </c>
      <c r="J7" s="31" t="s">
        <v>80</v>
      </c>
      <c r="K7" s="30" t="s">
        <v>81</v>
      </c>
      <c r="L7" s="32" t="s">
        <v>82</v>
      </c>
    </row>
    <row r="8" spans="1:12" ht="25.5" customHeight="1" x14ac:dyDescent="0.25">
      <c r="A8" s="33">
        <v>1</v>
      </c>
      <c r="B8" s="10" t="s">
        <v>49</v>
      </c>
      <c r="C8" s="10" t="s">
        <v>50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 t="shared" ref="J8:J21" si="0">G8+I8</f>
        <v>5599.2269999999999</v>
      </c>
      <c r="K8" s="13">
        <f t="shared" ref="K8:K21" si="1">E8+F8+H8-J8</f>
        <v>20927.773000000001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47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si="0"/>
        <v>1162.44</v>
      </c>
      <c r="K9" s="13">
        <f t="shared" si="1"/>
        <v>7608.5599999999995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48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51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52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53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10" t="s">
        <v>100</v>
      </c>
      <c r="C14" s="10" t="s">
        <v>54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5"/>
    </row>
    <row r="15" spans="1:12" ht="25.5" customHeight="1" x14ac:dyDescent="0.25">
      <c r="A15" s="33">
        <v>8</v>
      </c>
      <c r="B15" s="9" t="s">
        <v>265</v>
      </c>
      <c r="C15" s="10" t="s">
        <v>264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55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56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257</v>
      </c>
      <c r="C18" s="10" t="s">
        <v>256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57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58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 t="shared" si="1"/>
        <v>5669.92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58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 t="shared" si="1"/>
        <v>4199</v>
      </c>
      <c r="L21" s="35"/>
    </row>
    <row r="22" spans="1:17" ht="20.25" customHeight="1" x14ac:dyDescent="0.25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8"/>
    </row>
    <row r="23" spans="1:17" ht="15.75" x14ac:dyDescent="0.25">
      <c r="A23" s="153" t="s">
        <v>23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</row>
    <row r="24" spans="1:17" ht="25.5" customHeight="1" x14ac:dyDescent="0.25">
      <c r="A24" s="36">
        <v>1</v>
      </c>
      <c r="B24" s="28" t="s">
        <v>29</v>
      </c>
      <c r="C24" s="42" t="s">
        <v>59</v>
      </c>
      <c r="D24" s="43">
        <v>15</v>
      </c>
      <c r="E24" s="25">
        <v>10540.39</v>
      </c>
      <c r="F24" s="24"/>
      <c r="G24" s="24"/>
      <c r="H24" s="24"/>
      <c r="I24" s="25">
        <v>1540.38</v>
      </c>
      <c r="J24" s="25">
        <f>G24+I24</f>
        <v>1540.38</v>
      </c>
      <c r="K24" s="44">
        <f>E24+F24-J24</f>
        <v>9000.0099999999984</v>
      </c>
      <c r="L24" s="37"/>
    </row>
    <row r="25" spans="1:17" ht="25.5" customHeight="1" x14ac:dyDescent="0.25">
      <c r="A25" s="33">
        <v>2</v>
      </c>
      <c r="B25" s="9" t="s">
        <v>30</v>
      </c>
      <c r="C25" s="10" t="s">
        <v>60</v>
      </c>
      <c r="D25" s="12">
        <v>15</v>
      </c>
      <c r="E25" s="14">
        <v>7375</v>
      </c>
      <c r="F25" s="10"/>
      <c r="G25" s="10"/>
      <c r="H25" s="10"/>
      <c r="I25" s="13">
        <v>864.92</v>
      </c>
      <c r="J25" s="25">
        <f>G25+I25</f>
        <v>864.92</v>
      </c>
      <c r="K25" s="44">
        <f>E25+F25-J25</f>
        <v>6510.08</v>
      </c>
      <c r="L25" s="35"/>
    </row>
    <row r="26" spans="1:17" ht="25.5" customHeight="1" x14ac:dyDescent="0.25">
      <c r="A26" s="36">
        <v>3</v>
      </c>
      <c r="B26" s="9" t="s">
        <v>72</v>
      </c>
      <c r="C26" s="10" t="s">
        <v>266</v>
      </c>
      <c r="D26" s="1">
        <v>15</v>
      </c>
      <c r="E26" s="13">
        <v>6726</v>
      </c>
      <c r="F26" s="10"/>
      <c r="G26" s="10"/>
      <c r="H26" s="10"/>
      <c r="I26" s="13">
        <v>725.63</v>
      </c>
      <c r="J26" s="13">
        <f>G26+I26</f>
        <v>725.63</v>
      </c>
      <c r="K26" s="44">
        <f>E26+F26-J26</f>
        <v>6000.37</v>
      </c>
      <c r="L26" s="35"/>
    </row>
    <row r="27" spans="1:17" ht="25.5" customHeight="1" x14ac:dyDescent="0.25">
      <c r="A27" s="33">
        <v>4</v>
      </c>
      <c r="B27" s="9" t="s">
        <v>31</v>
      </c>
      <c r="C27" s="10" t="s">
        <v>61</v>
      </c>
      <c r="D27" s="12">
        <v>15</v>
      </c>
      <c r="E27" s="13">
        <v>4907.08</v>
      </c>
      <c r="F27" s="10"/>
      <c r="G27" s="10"/>
      <c r="H27" s="10"/>
      <c r="I27" s="13">
        <v>407.08</v>
      </c>
      <c r="J27" s="25">
        <f>G27+I27</f>
        <v>407.08</v>
      </c>
      <c r="K27" s="44">
        <f>E27+F27-J27</f>
        <v>4500</v>
      </c>
      <c r="L27" s="35"/>
    </row>
    <row r="28" spans="1:17" ht="19.5" customHeight="1" x14ac:dyDescent="0.25">
      <c r="A28" s="156"/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8"/>
      <c r="Q28" t="s">
        <v>267</v>
      </c>
    </row>
    <row r="29" spans="1:17" ht="15.75" x14ac:dyDescent="0.25">
      <c r="A29" s="153" t="s">
        <v>62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5"/>
    </row>
    <row r="30" spans="1:17" ht="25.5" customHeight="1" x14ac:dyDescent="0.25">
      <c r="A30" s="33">
        <v>1</v>
      </c>
      <c r="B30" s="9" t="s">
        <v>34</v>
      </c>
      <c r="C30" s="10" t="s">
        <v>63</v>
      </c>
      <c r="D30" s="1">
        <v>15</v>
      </c>
      <c r="E30" s="13">
        <v>8360</v>
      </c>
      <c r="F30" s="10"/>
      <c r="G30" s="10"/>
      <c r="H30" s="10"/>
      <c r="I30" s="13">
        <v>1074.657144</v>
      </c>
      <c r="J30" s="13">
        <f>G30+I30</f>
        <v>1074.657144</v>
      </c>
      <c r="K30" s="13">
        <f>E30+F30-J30</f>
        <v>7285.3428560000002</v>
      </c>
      <c r="L30" s="35"/>
    </row>
    <row r="31" spans="1:17" ht="25.5" customHeight="1" x14ac:dyDescent="0.25">
      <c r="A31" s="33">
        <v>2</v>
      </c>
      <c r="B31" s="9" t="s">
        <v>35</v>
      </c>
      <c r="C31" s="10" t="s">
        <v>64</v>
      </c>
      <c r="D31" s="1">
        <v>15</v>
      </c>
      <c r="E31" s="13">
        <v>4104.42</v>
      </c>
      <c r="F31" s="10"/>
      <c r="G31" s="10"/>
      <c r="H31" s="10"/>
      <c r="I31" s="13">
        <v>311.42</v>
      </c>
      <c r="J31" s="13">
        <f>G31+I31</f>
        <v>311.42</v>
      </c>
      <c r="K31" s="13">
        <f>E31+F31-J31</f>
        <v>3793</v>
      </c>
      <c r="L31" s="35"/>
    </row>
    <row r="32" spans="1:17" ht="25.5" customHeight="1" thickBot="1" x14ac:dyDescent="0.3">
      <c r="A32" s="101">
        <v>3</v>
      </c>
      <c r="B32" s="94" t="s">
        <v>36</v>
      </c>
      <c r="C32" s="95" t="s">
        <v>65</v>
      </c>
      <c r="D32" s="100">
        <v>15</v>
      </c>
      <c r="E32" s="93">
        <v>7571</v>
      </c>
      <c r="F32" s="95"/>
      <c r="G32" s="95"/>
      <c r="H32" s="93">
        <v>1000</v>
      </c>
      <c r="I32" s="93">
        <v>906.12674399999992</v>
      </c>
      <c r="J32" s="93">
        <f>G32+I32</f>
        <v>906.12674399999992</v>
      </c>
      <c r="K32" s="93">
        <f>E32+F32+H32-J32</f>
        <v>7664.8732559999999</v>
      </c>
      <c r="L32" s="103"/>
    </row>
    <row r="33" spans="1:12" ht="19.5" customHeight="1" x14ac:dyDescent="0.25">
      <c r="A33" s="159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1"/>
    </row>
    <row r="34" spans="1:12" ht="15.75" x14ac:dyDescent="0.25">
      <c r="A34" s="153" t="s">
        <v>66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5"/>
    </row>
    <row r="35" spans="1:12" ht="25.5" customHeight="1" x14ac:dyDescent="0.25">
      <c r="A35" s="33">
        <v>1</v>
      </c>
      <c r="B35" s="9" t="s">
        <v>40</v>
      </c>
      <c r="C35" s="10" t="s">
        <v>67</v>
      </c>
      <c r="D35" s="1">
        <v>15</v>
      </c>
      <c r="E35" s="13">
        <v>6111.18</v>
      </c>
      <c r="F35" s="10"/>
      <c r="G35" s="10"/>
      <c r="H35" s="10"/>
      <c r="I35" s="13">
        <v>611.17999999999995</v>
      </c>
      <c r="J35" s="98">
        <f>G35+I35</f>
        <v>611.17999999999995</v>
      </c>
      <c r="K35" s="13">
        <f>E35+F35-J35</f>
        <v>5500</v>
      </c>
      <c r="L35" s="35"/>
    </row>
    <row r="36" spans="1:12" ht="25.5" customHeight="1" x14ac:dyDescent="0.25">
      <c r="A36" s="36">
        <v>2</v>
      </c>
      <c r="B36" s="28" t="s">
        <v>42</v>
      </c>
      <c r="C36" s="24" t="s">
        <v>68</v>
      </c>
      <c r="D36" s="23">
        <v>15</v>
      </c>
      <c r="E36" s="25">
        <v>6111.18</v>
      </c>
      <c r="F36" s="24"/>
      <c r="G36" s="24"/>
      <c r="H36" s="24"/>
      <c r="I36" s="25">
        <v>611.17999999999995</v>
      </c>
      <c r="J36" s="44">
        <f>G36+I36</f>
        <v>611.17999999999995</v>
      </c>
      <c r="K36" s="25">
        <f>E36+F36-J36</f>
        <v>5500</v>
      </c>
      <c r="L36" s="37"/>
    </row>
    <row r="37" spans="1:12" ht="25.5" customHeight="1" x14ac:dyDescent="0.25">
      <c r="A37" s="33">
        <v>3</v>
      </c>
      <c r="B37" s="9" t="s">
        <v>41</v>
      </c>
      <c r="C37" s="10" t="s">
        <v>69</v>
      </c>
      <c r="D37" s="1">
        <v>15</v>
      </c>
      <c r="E37" s="13">
        <v>4907.08</v>
      </c>
      <c r="F37" s="10"/>
      <c r="G37" s="10"/>
      <c r="H37" s="10"/>
      <c r="I37" s="13">
        <v>407.08</v>
      </c>
      <c r="J37" s="44">
        <f>G37+I37</f>
        <v>407.08</v>
      </c>
      <c r="K37" s="13">
        <f>E37+F37-J37</f>
        <v>4500</v>
      </c>
      <c r="L37" s="35"/>
    </row>
    <row r="38" spans="1:12" ht="25.5" customHeight="1" x14ac:dyDescent="0.25">
      <c r="A38" s="33">
        <v>4</v>
      </c>
      <c r="B38" s="9" t="s">
        <v>43</v>
      </c>
      <c r="C38" s="10" t="s">
        <v>70</v>
      </c>
      <c r="D38" s="1">
        <v>15</v>
      </c>
      <c r="E38" s="13">
        <v>4343.42</v>
      </c>
      <c r="F38" s="10"/>
      <c r="G38" s="10"/>
      <c r="H38" s="10"/>
      <c r="I38" s="13">
        <v>337.42</v>
      </c>
      <c r="J38" s="44">
        <f>G38+I38</f>
        <v>337.42</v>
      </c>
      <c r="K38" s="13">
        <f>E38+F38-J38</f>
        <v>4006</v>
      </c>
      <c r="L38" s="35"/>
    </row>
    <row r="39" spans="1:12" ht="25.5" customHeight="1" x14ac:dyDescent="0.25">
      <c r="A39" s="33">
        <v>5</v>
      </c>
      <c r="B39" s="9" t="s">
        <v>44</v>
      </c>
      <c r="C39" s="10" t="s">
        <v>71</v>
      </c>
      <c r="D39" s="1">
        <v>15</v>
      </c>
      <c r="E39" s="20">
        <v>2593.0500000000002</v>
      </c>
      <c r="F39" s="20">
        <v>8.6</v>
      </c>
      <c r="G39" s="10"/>
      <c r="H39" s="10"/>
      <c r="I39" s="20"/>
      <c r="J39" s="44">
        <f>G39+I39</f>
        <v>0</v>
      </c>
      <c r="K39" s="13">
        <f>E39+F39-J39</f>
        <v>2601.65</v>
      </c>
      <c r="L39" s="35"/>
    </row>
    <row r="40" spans="1:12" ht="19.5" customHeight="1" x14ac:dyDescent="0.25">
      <c r="A40" s="156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8"/>
    </row>
    <row r="41" spans="1:12" ht="15.75" x14ac:dyDescent="0.25">
      <c r="A41" s="153" t="s">
        <v>84</v>
      </c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5"/>
    </row>
    <row r="42" spans="1:12" ht="25.5" customHeight="1" thickBot="1" x14ac:dyDescent="0.3">
      <c r="A42" s="101">
        <v>1</v>
      </c>
      <c r="B42" s="94" t="s">
        <v>45</v>
      </c>
      <c r="C42" s="95" t="s">
        <v>74</v>
      </c>
      <c r="D42" s="100">
        <v>15</v>
      </c>
      <c r="E42" s="93">
        <v>7742.83</v>
      </c>
      <c r="F42" s="95"/>
      <c r="G42" s="95"/>
      <c r="H42" s="95"/>
      <c r="I42" s="93">
        <v>942.65</v>
      </c>
      <c r="J42" s="93">
        <f>G42+I42</f>
        <v>942.65</v>
      </c>
      <c r="K42" s="102">
        <f>E42+F42-J42</f>
        <v>6800.18</v>
      </c>
      <c r="L42" s="103"/>
    </row>
    <row r="43" spans="1:12" ht="15.75" thickBot="1" x14ac:dyDescent="0.3">
      <c r="A43" s="171" t="s">
        <v>199</v>
      </c>
      <c r="B43" s="172"/>
      <c r="C43" s="172"/>
      <c r="D43" s="172"/>
      <c r="E43" s="40">
        <f>SUM(E8:E21,E24:E27,E30:E32,E35:E39,E42)</f>
        <v>188017.31999999995</v>
      </c>
      <c r="F43" s="40">
        <f>SUM(F42,F35:F39,F30:F32,F24:F27,F8:F21)</f>
        <v>8.6</v>
      </c>
      <c r="G43" s="41"/>
      <c r="H43" s="40">
        <f>SUM(H42,H35:H39,H30:H32,H24:H27,H8:H21)</f>
        <v>1724.9099999999999</v>
      </c>
      <c r="I43" s="40">
        <f>SUM(I8:I21,I24:I27,I30:I32,I35:I39,I42)</f>
        <v>22654.230888000006</v>
      </c>
      <c r="J43" s="40">
        <f>SUM(J8:J21,J24:J27,J30:J32,J35:J39,J42)</f>
        <v>22654.230888000006</v>
      </c>
      <c r="K43" s="40">
        <f>SUM(K8:K21,K24:K27,K30:K32,K35:K39,K42)</f>
        <v>167096.59911199997</v>
      </c>
      <c r="L43" s="45"/>
    </row>
    <row r="54" spans="2:12" x14ac:dyDescent="0.25">
      <c r="B54" s="60" t="s">
        <v>233</v>
      </c>
      <c r="E54" s="151" t="s">
        <v>234</v>
      </c>
      <c r="F54" s="151"/>
      <c r="G54" s="151"/>
      <c r="H54" s="79"/>
      <c r="K54" s="151" t="s">
        <v>236</v>
      </c>
      <c r="L54" s="151"/>
    </row>
    <row r="55" spans="2:12" x14ac:dyDescent="0.25">
      <c r="B55" s="79" t="s">
        <v>238</v>
      </c>
      <c r="E55" s="139" t="s">
        <v>235</v>
      </c>
      <c r="F55" s="139"/>
      <c r="G55" s="139"/>
      <c r="H55" s="79"/>
      <c r="K55" s="139" t="s">
        <v>237</v>
      </c>
      <c r="L55" s="139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3:L23"/>
    <mergeCell ref="C1:L3"/>
    <mergeCell ref="C4:L4"/>
    <mergeCell ref="C5:L5"/>
    <mergeCell ref="A29:L29"/>
    <mergeCell ref="A34:L34"/>
    <mergeCell ref="A41:L41"/>
    <mergeCell ref="A22:L22"/>
    <mergeCell ref="A28:L28"/>
    <mergeCell ref="A33:L33"/>
    <mergeCell ref="A40:L40"/>
  </mergeCells>
  <pageMargins left="0.7" right="0.7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7"/>
  <sheetViews>
    <sheetView zoomScale="77" zoomScaleNormal="77" workbookViewId="0">
      <selection activeCell="N83" sqref="N83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3" max="13" width="27.5703125" customWidth="1"/>
    <col min="14" max="14" width="12.5703125" bestFit="1" customWidth="1"/>
  </cols>
  <sheetData>
    <row r="1" spans="1:12" x14ac:dyDescent="0.25">
      <c r="A1" s="162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x14ac:dyDescent="0.25">
      <c r="A2" s="163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x14ac:dyDescent="0.25">
      <c r="A3" s="163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21" x14ac:dyDescent="0.35">
      <c r="A4" s="163"/>
      <c r="B4" s="139"/>
      <c r="C4" s="167" t="s">
        <v>86</v>
      </c>
      <c r="D4" s="167"/>
      <c r="E4" s="167"/>
      <c r="F4" s="167"/>
      <c r="G4" s="167"/>
      <c r="H4" s="167"/>
      <c r="I4" s="167"/>
      <c r="J4" s="167"/>
      <c r="K4" s="167"/>
      <c r="L4" s="168"/>
    </row>
    <row r="5" spans="1:12" x14ac:dyDescent="0.25">
      <c r="A5" s="163"/>
      <c r="B5" s="139"/>
      <c r="C5" s="169" t="s">
        <v>283</v>
      </c>
      <c r="D5" s="169"/>
      <c r="E5" s="169"/>
      <c r="F5" s="169"/>
      <c r="G5" s="169"/>
      <c r="H5" s="169"/>
      <c r="I5" s="169"/>
      <c r="J5" s="169"/>
      <c r="K5" s="169"/>
      <c r="L5" s="170"/>
    </row>
    <row r="6" spans="1:12" ht="15.75" x14ac:dyDescent="0.25">
      <c r="A6" s="164" t="s">
        <v>23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2" ht="30" x14ac:dyDescent="0.25">
      <c r="A7" s="29" t="s">
        <v>14</v>
      </c>
      <c r="B7" s="30" t="s">
        <v>78</v>
      </c>
      <c r="C7" s="30" t="s">
        <v>16</v>
      </c>
      <c r="D7" s="31" t="s">
        <v>85</v>
      </c>
      <c r="E7" s="30" t="s">
        <v>17</v>
      </c>
      <c r="F7" s="31" t="s">
        <v>18</v>
      </c>
      <c r="G7" s="30" t="s">
        <v>19</v>
      </c>
      <c r="H7" s="31" t="s">
        <v>251</v>
      </c>
      <c r="I7" s="30" t="s">
        <v>79</v>
      </c>
      <c r="J7" s="31" t="s">
        <v>80</v>
      </c>
      <c r="K7" s="30" t="s">
        <v>81</v>
      </c>
      <c r="L7" s="32" t="s">
        <v>82</v>
      </c>
    </row>
    <row r="8" spans="1:12" ht="25.5" customHeight="1" x14ac:dyDescent="0.25">
      <c r="A8" s="33">
        <v>1</v>
      </c>
      <c r="B8" s="2" t="s">
        <v>87</v>
      </c>
      <c r="C8" s="10" t="s">
        <v>89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88</v>
      </c>
      <c r="C9" s="10" t="s">
        <v>90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102</v>
      </c>
      <c r="C10" s="10" t="s">
        <v>91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79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1"/>
    </row>
    <row r="12" spans="1:12" ht="15.75" x14ac:dyDescent="0.25">
      <c r="A12" s="176" t="s">
        <v>92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8"/>
    </row>
    <row r="13" spans="1:12" ht="25.5" customHeight="1" x14ac:dyDescent="0.25">
      <c r="A13" s="33">
        <v>1</v>
      </c>
      <c r="B13" s="10" t="s">
        <v>247</v>
      </c>
      <c r="C13" s="10" t="s">
        <v>98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>G13+I13</f>
        <v>1074.657144</v>
      </c>
      <c r="K13" s="15">
        <f t="shared" ref="K13:K19" si="0">E13+F13+H13-J13</f>
        <v>7285.3428560000002</v>
      </c>
      <c r="L13" s="35"/>
    </row>
    <row r="14" spans="1:12" ht="25.5" customHeight="1" x14ac:dyDescent="0.25">
      <c r="A14" s="33">
        <v>2</v>
      </c>
      <c r="B14" s="10" t="s">
        <v>97</v>
      </c>
      <c r="C14" s="10" t="s">
        <v>99</v>
      </c>
      <c r="D14" s="1">
        <v>15</v>
      </c>
      <c r="E14" s="13">
        <v>7571</v>
      </c>
      <c r="F14" s="13"/>
      <c r="G14" s="10"/>
      <c r="H14" s="13"/>
      <c r="I14" s="13">
        <v>906.12674400000003</v>
      </c>
      <c r="J14" s="18">
        <v>906.13</v>
      </c>
      <c r="K14" s="15">
        <f t="shared" si="0"/>
        <v>6664.87</v>
      </c>
      <c r="L14" s="35"/>
    </row>
    <row r="15" spans="1:12" ht="25.5" customHeight="1" x14ac:dyDescent="0.25">
      <c r="A15" s="33">
        <v>3</v>
      </c>
      <c r="B15" s="9" t="s">
        <v>93</v>
      </c>
      <c r="C15" s="10" t="s">
        <v>99</v>
      </c>
      <c r="D15" s="1">
        <v>15</v>
      </c>
      <c r="E15" s="13">
        <v>7571</v>
      </c>
      <c r="F15" s="10"/>
      <c r="G15" s="10"/>
      <c r="H15" s="13"/>
      <c r="I15" s="13">
        <v>906.12674400000003</v>
      </c>
      <c r="J15" s="18">
        <f>G15+I15</f>
        <v>906.12674400000003</v>
      </c>
      <c r="K15" s="15">
        <f t="shared" si="0"/>
        <v>6664.8732559999999</v>
      </c>
      <c r="L15" s="35"/>
    </row>
    <row r="16" spans="1:12" ht="25.5" customHeight="1" x14ac:dyDescent="0.25">
      <c r="A16" s="33">
        <v>4</v>
      </c>
      <c r="B16" s="9" t="s">
        <v>94</v>
      </c>
      <c r="C16" s="10" t="s">
        <v>99</v>
      </c>
      <c r="D16" s="1">
        <v>15</v>
      </c>
      <c r="E16" s="13">
        <v>5746</v>
      </c>
      <c r="F16" s="10"/>
      <c r="G16" s="10"/>
      <c r="H16" s="13">
        <v>600</v>
      </c>
      <c r="I16" s="13">
        <v>545.73820799999999</v>
      </c>
      <c r="J16" s="18">
        <f>G16+I16</f>
        <v>545.73820799999999</v>
      </c>
      <c r="K16" s="15">
        <f t="shared" si="0"/>
        <v>5800.2617920000002</v>
      </c>
      <c r="L16" s="35"/>
    </row>
    <row r="17" spans="1:13" ht="25.5" customHeight="1" x14ac:dyDescent="0.25">
      <c r="A17" s="33">
        <v>5</v>
      </c>
      <c r="B17" s="9" t="s">
        <v>95</v>
      </c>
      <c r="C17" s="10" t="s">
        <v>99</v>
      </c>
      <c r="D17" s="1">
        <v>15</v>
      </c>
      <c r="E17" s="13">
        <v>7184</v>
      </c>
      <c r="F17" s="10"/>
      <c r="G17" s="10"/>
      <c r="H17" s="10"/>
      <c r="I17" s="13">
        <v>823.46354399999996</v>
      </c>
      <c r="J17" s="18">
        <f>G17+I17</f>
        <v>823.46354399999996</v>
      </c>
      <c r="K17" s="15">
        <f t="shared" si="0"/>
        <v>6360.5364559999998</v>
      </c>
      <c r="L17" s="35"/>
    </row>
    <row r="18" spans="1:13" ht="25.5" customHeight="1" x14ac:dyDescent="0.25">
      <c r="A18" s="33">
        <v>6</v>
      </c>
      <c r="B18" s="9" t="s">
        <v>96</v>
      </c>
      <c r="C18" s="10" t="s">
        <v>99</v>
      </c>
      <c r="D18" s="1">
        <v>15</v>
      </c>
      <c r="E18" s="13">
        <v>7520.3</v>
      </c>
      <c r="F18" s="10"/>
      <c r="G18" s="10"/>
      <c r="H18" s="10"/>
      <c r="I18" s="13">
        <v>895.3</v>
      </c>
      <c r="J18" s="18">
        <f>G18+I18</f>
        <v>895.3</v>
      </c>
      <c r="K18" s="15">
        <f t="shared" si="0"/>
        <v>6625</v>
      </c>
      <c r="L18" s="35"/>
    </row>
    <row r="19" spans="1:13" ht="25.5" customHeight="1" x14ac:dyDescent="0.25">
      <c r="A19" s="33">
        <v>7</v>
      </c>
      <c r="B19" s="9" t="s">
        <v>246</v>
      </c>
      <c r="C19" s="10" t="s">
        <v>71</v>
      </c>
      <c r="D19" s="1">
        <v>15</v>
      </c>
      <c r="E19" s="13">
        <v>2593.0500000000002</v>
      </c>
      <c r="F19" s="6">
        <v>8.6</v>
      </c>
      <c r="G19" s="10"/>
      <c r="H19" s="10"/>
      <c r="I19" s="13"/>
      <c r="J19" s="18">
        <f>G19+I19</f>
        <v>0</v>
      </c>
      <c r="K19" s="15">
        <f t="shared" si="0"/>
        <v>2601.65</v>
      </c>
      <c r="L19" s="35"/>
    </row>
    <row r="20" spans="1:13" ht="21" customHeight="1" x14ac:dyDescent="0.25">
      <c r="A20" s="179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1"/>
    </row>
    <row r="21" spans="1:13" ht="15.75" x14ac:dyDescent="0.25">
      <c r="A21" s="182" t="s">
        <v>101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4"/>
    </row>
    <row r="22" spans="1:13" ht="25.5" customHeight="1" x14ac:dyDescent="0.25">
      <c r="A22" s="112">
        <v>1</v>
      </c>
      <c r="B22" s="109" t="s">
        <v>103</v>
      </c>
      <c r="C22" s="109" t="s">
        <v>73</v>
      </c>
      <c r="D22" s="1">
        <v>15</v>
      </c>
      <c r="E22" s="110">
        <v>8632.9599999999991</v>
      </c>
      <c r="F22" s="111"/>
      <c r="G22" s="111"/>
      <c r="H22" s="111"/>
      <c r="I22" s="110">
        <v>1132.75</v>
      </c>
      <c r="J22" s="18">
        <f>G22+I22</f>
        <v>1132.75</v>
      </c>
      <c r="K22" s="15">
        <f t="shared" ref="K22:K48" si="1">E22+F22-G22+H22-J22</f>
        <v>7500.2099999999991</v>
      </c>
      <c r="L22" s="113"/>
    </row>
    <row r="23" spans="1:13" ht="25.5" customHeight="1" x14ac:dyDescent="0.25">
      <c r="A23" s="112">
        <v>2</v>
      </c>
      <c r="B23" s="9" t="s">
        <v>273</v>
      </c>
      <c r="C23" s="10" t="s">
        <v>197</v>
      </c>
      <c r="D23" s="1">
        <v>15</v>
      </c>
      <c r="E23" s="13">
        <v>3550</v>
      </c>
      <c r="F23" s="10"/>
      <c r="G23" s="10"/>
      <c r="H23" s="10"/>
      <c r="I23" s="13">
        <v>146.69</v>
      </c>
      <c r="J23" s="18">
        <f>G23+I23</f>
        <v>146.69</v>
      </c>
      <c r="K23" s="15">
        <f t="shared" si="1"/>
        <v>3403.31</v>
      </c>
      <c r="L23" s="38"/>
    </row>
    <row r="24" spans="1:13" ht="25.5" customHeight="1" x14ac:dyDescent="0.25">
      <c r="A24" s="112">
        <v>3</v>
      </c>
      <c r="B24" s="9" t="s">
        <v>198</v>
      </c>
      <c r="C24" s="10" t="s">
        <v>197</v>
      </c>
      <c r="D24" s="1">
        <v>15</v>
      </c>
      <c r="E24" s="20">
        <v>3900</v>
      </c>
      <c r="F24" s="10"/>
      <c r="G24" s="10"/>
      <c r="H24" s="10"/>
      <c r="I24" s="20">
        <v>289.17</v>
      </c>
      <c r="J24" s="18">
        <f>G24+I24</f>
        <v>289.17</v>
      </c>
      <c r="K24" s="15">
        <f t="shared" si="1"/>
        <v>3610.83</v>
      </c>
      <c r="L24" s="38"/>
    </row>
    <row r="25" spans="1:13" ht="25.5" customHeight="1" x14ac:dyDescent="0.25">
      <c r="A25" s="112">
        <v>4</v>
      </c>
      <c r="B25" s="9" t="s">
        <v>269</v>
      </c>
      <c r="C25" s="10" t="s">
        <v>270</v>
      </c>
      <c r="D25" s="1">
        <v>15</v>
      </c>
      <c r="E25" s="20">
        <v>3804.82</v>
      </c>
      <c r="F25" s="20"/>
      <c r="G25" s="10"/>
      <c r="H25" s="10"/>
      <c r="I25" s="20">
        <v>278.82</v>
      </c>
      <c r="J25" s="20">
        <v>278.82</v>
      </c>
      <c r="K25" s="15">
        <f t="shared" si="1"/>
        <v>3526</v>
      </c>
      <c r="L25" s="38"/>
    </row>
    <row r="26" spans="1:13" ht="25.5" customHeight="1" x14ac:dyDescent="0.25">
      <c r="A26" s="112">
        <v>5</v>
      </c>
      <c r="B26" s="9" t="s">
        <v>272</v>
      </c>
      <c r="C26" s="10" t="s">
        <v>270</v>
      </c>
      <c r="D26" s="1">
        <v>15</v>
      </c>
      <c r="E26" s="20">
        <v>4343.42</v>
      </c>
      <c r="F26" s="20"/>
      <c r="G26" s="10"/>
      <c r="H26" s="10"/>
      <c r="I26" s="13">
        <v>337.42</v>
      </c>
      <c r="J26" s="44">
        <f t="shared" ref="J26:J48" si="2">G26+I26</f>
        <v>337.42</v>
      </c>
      <c r="K26" s="15">
        <f t="shared" si="1"/>
        <v>4006</v>
      </c>
      <c r="L26" s="38"/>
    </row>
    <row r="27" spans="1:13" ht="25.5" customHeight="1" x14ac:dyDescent="0.25">
      <c r="A27" s="112">
        <v>6</v>
      </c>
      <c r="B27" s="9" t="s">
        <v>104</v>
      </c>
      <c r="C27" s="10" t="s">
        <v>109</v>
      </c>
      <c r="D27" s="1">
        <v>15</v>
      </c>
      <c r="E27" s="13">
        <v>3893.46</v>
      </c>
      <c r="F27" s="10"/>
      <c r="G27" s="13"/>
      <c r="H27" s="10"/>
      <c r="I27" s="13">
        <v>288.45999999999998</v>
      </c>
      <c r="J27" s="18">
        <f>+I27</f>
        <v>288.45999999999998</v>
      </c>
      <c r="K27" s="15">
        <f t="shared" si="1"/>
        <v>3605</v>
      </c>
      <c r="L27" s="38"/>
      <c r="M27" s="108"/>
    </row>
    <row r="28" spans="1:13" ht="25.5" customHeight="1" x14ac:dyDescent="0.25">
      <c r="A28" s="112">
        <v>7</v>
      </c>
      <c r="B28" s="9" t="s">
        <v>277</v>
      </c>
      <c r="C28" s="10" t="s">
        <v>110</v>
      </c>
      <c r="D28" s="1">
        <v>15</v>
      </c>
      <c r="E28" s="13">
        <v>5435.71</v>
      </c>
      <c r="F28" s="10"/>
      <c r="G28" s="10"/>
      <c r="H28" s="13"/>
      <c r="I28" s="13">
        <v>491.71</v>
      </c>
      <c r="J28" s="18">
        <f t="shared" si="2"/>
        <v>491.71</v>
      </c>
      <c r="K28" s="15">
        <f t="shared" si="1"/>
        <v>4944</v>
      </c>
      <c r="L28" s="38"/>
    </row>
    <row r="29" spans="1:13" ht="25.5" customHeight="1" x14ac:dyDescent="0.25">
      <c r="A29" s="112">
        <v>8</v>
      </c>
      <c r="B29" s="9" t="s">
        <v>258</v>
      </c>
      <c r="C29" s="10" t="s">
        <v>113</v>
      </c>
      <c r="D29" s="1">
        <v>15</v>
      </c>
      <c r="E29" s="13">
        <v>3194.29</v>
      </c>
      <c r="F29" s="10"/>
      <c r="G29" s="10"/>
      <c r="H29" s="10"/>
      <c r="I29" s="13">
        <v>87.29</v>
      </c>
      <c r="J29" s="18">
        <f t="shared" si="2"/>
        <v>87.29</v>
      </c>
      <c r="K29" s="15">
        <f t="shared" si="1"/>
        <v>3107</v>
      </c>
      <c r="L29" s="38"/>
    </row>
    <row r="30" spans="1:13" ht="25.5" customHeight="1" x14ac:dyDescent="0.25">
      <c r="A30" s="112">
        <v>9</v>
      </c>
      <c r="B30" s="9" t="s">
        <v>105</v>
      </c>
      <c r="C30" s="10" t="s">
        <v>114</v>
      </c>
      <c r="D30" s="1">
        <v>15</v>
      </c>
      <c r="E30" s="20">
        <v>2593.0500000000002</v>
      </c>
      <c r="F30" s="20">
        <v>8.6</v>
      </c>
      <c r="G30" s="10"/>
      <c r="H30" s="10"/>
      <c r="I30" s="10"/>
      <c r="J30" s="18">
        <f t="shared" si="2"/>
        <v>0</v>
      </c>
      <c r="K30" s="15">
        <f t="shared" si="1"/>
        <v>2601.65</v>
      </c>
      <c r="L30" s="38"/>
    </row>
    <row r="31" spans="1:13" ht="25.5" customHeight="1" x14ac:dyDescent="0.25">
      <c r="A31" s="112">
        <v>10</v>
      </c>
      <c r="B31" s="9" t="s">
        <v>204</v>
      </c>
      <c r="C31" s="10" t="s">
        <v>114</v>
      </c>
      <c r="D31" s="1">
        <v>15</v>
      </c>
      <c r="E31" s="20">
        <v>3074.23</v>
      </c>
      <c r="F31" s="13"/>
      <c r="G31" s="10"/>
      <c r="H31" s="10"/>
      <c r="I31" s="13">
        <v>74.23</v>
      </c>
      <c r="J31" s="18">
        <f t="shared" si="2"/>
        <v>74.23</v>
      </c>
      <c r="K31" s="15">
        <f t="shared" si="1"/>
        <v>3000</v>
      </c>
      <c r="L31" s="38"/>
    </row>
    <row r="32" spans="1:13" ht="25.5" customHeight="1" thickBot="1" x14ac:dyDescent="0.3">
      <c r="A32" s="136">
        <v>11</v>
      </c>
      <c r="B32" s="53" t="s">
        <v>106</v>
      </c>
      <c r="C32" s="54" t="s">
        <v>111</v>
      </c>
      <c r="D32" s="59">
        <v>15</v>
      </c>
      <c r="E32" s="55">
        <v>3464.72</v>
      </c>
      <c r="F32" s="54"/>
      <c r="G32" s="54"/>
      <c r="H32" s="54"/>
      <c r="I32" s="55">
        <v>116.72</v>
      </c>
      <c r="J32" s="56">
        <f t="shared" si="2"/>
        <v>116.72</v>
      </c>
      <c r="K32" s="57">
        <f t="shared" si="1"/>
        <v>3348</v>
      </c>
      <c r="L32" s="115"/>
    </row>
    <row r="33" spans="1:13" ht="25.5" customHeight="1" x14ac:dyDescent="0.25">
      <c r="A33" s="118">
        <v>12</v>
      </c>
      <c r="B33" s="47" t="s">
        <v>107</v>
      </c>
      <c r="C33" s="48" t="s">
        <v>241</v>
      </c>
      <c r="D33" s="49">
        <v>15</v>
      </c>
      <c r="E33" s="50">
        <v>6111.18</v>
      </c>
      <c r="F33" s="48"/>
      <c r="G33" s="48"/>
      <c r="H33" s="48"/>
      <c r="I33" s="50">
        <v>611.17999999999995</v>
      </c>
      <c r="J33" s="84">
        <f t="shared" si="2"/>
        <v>611.17999999999995</v>
      </c>
      <c r="K33" s="85">
        <f t="shared" si="1"/>
        <v>5500</v>
      </c>
      <c r="L33" s="92"/>
    </row>
    <row r="34" spans="1:13" ht="25.5" customHeight="1" x14ac:dyDescent="0.25">
      <c r="A34" s="112">
        <v>13</v>
      </c>
      <c r="B34" s="9" t="s">
        <v>108</v>
      </c>
      <c r="C34" s="10" t="s">
        <v>112</v>
      </c>
      <c r="D34" s="1">
        <v>15</v>
      </c>
      <c r="E34" s="13">
        <v>4097.68</v>
      </c>
      <c r="F34" s="10"/>
      <c r="G34" s="10"/>
      <c r="H34" s="10"/>
      <c r="I34" s="13">
        <v>310.68</v>
      </c>
      <c r="J34" s="18">
        <f t="shared" si="2"/>
        <v>310.68</v>
      </c>
      <c r="K34" s="15">
        <f t="shared" si="1"/>
        <v>3787.0000000000005</v>
      </c>
      <c r="L34" s="38"/>
    </row>
    <row r="35" spans="1:13" ht="25.5" customHeight="1" x14ac:dyDescent="0.25">
      <c r="A35" s="121">
        <v>14</v>
      </c>
      <c r="B35" s="28" t="s">
        <v>162</v>
      </c>
      <c r="C35" s="24" t="s">
        <v>161</v>
      </c>
      <c r="D35" s="23">
        <v>15</v>
      </c>
      <c r="E35" s="14">
        <v>2593.0500000000002</v>
      </c>
      <c r="F35" s="14">
        <v>8.6</v>
      </c>
      <c r="G35" s="24"/>
      <c r="H35" s="24"/>
      <c r="I35" s="14"/>
      <c r="J35" s="26">
        <f t="shared" si="2"/>
        <v>0</v>
      </c>
      <c r="K35" s="27">
        <f t="shared" si="1"/>
        <v>2601.65</v>
      </c>
      <c r="L35" s="39"/>
    </row>
    <row r="36" spans="1:13" ht="25.5" customHeight="1" x14ac:dyDescent="0.25">
      <c r="A36" s="112">
        <v>15</v>
      </c>
      <c r="B36" s="9" t="s">
        <v>115</v>
      </c>
      <c r="C36" s="10" t="s">
        <v>116</v>
      </c>
      <c r="D36" s="1">
        <v>15</v>
      </c>
      <c r="E36" s="13">
        <v>3928.25</v>
      </c>
      <c r="F36" s="10"/>
      <c r="G36" s="10"/>
      <c r="H36" s="10"/>
      <c r="I36" s="13">
        <v>292.25</v>
      </c>
      <c r="J36" s="18">
        <f t="shared" si="2"/>
        <v>292.25</v>
      </c>
      <c r="K36" s="15">
        <f t="shared" si="1"/>
        <v>3636</v>
      </c>
      <c r="L36" s="38"/>
    </row>
    <row r="37" spans="1:13" ht="25.5" customHeight="1" x14ac:dyDescent="0.25">
      <c r="A37" s="112">
        <v>16</v>
      </c>
      <c r="B37" s="9" t="s">
        <v>248</v>
      </c>
      <c r="C37" s="10" t="s">
        <v>123</v>
      </c>
      <c r="D37" s="1">
        <v>15</v>
      </c>
      <c r="E37" s="13">
        <v>4907.08</v>
      </c>
      <c r="F37" s="10"/>
      <c r="G37" s="10"/>
      <c r="H37" s="10"/>
      <c r="I37" s="13">
        <v>407.08</v>
      </c>
      <c r="J37" s="18">
        <f t="shared" si="2"/>
        <v>407.08</v>
      </c>
      <c r="K37" s="15">
        <f t="shared" si="1"/>
        <v>4500</v>
      </c>
      <c r="L37" s="38"/>
    </row>
    <row r="38" spans="1:13" ht="25.5" customHeight="1" x14ac:dyDescent="0.25">
      <c r="A38" s="112">
        <v>17</v>
      </c>
      <c r="B38" s="9" t="s">
        <v>117</v>
      </c>
      <c r="C38" s="10" t="s">
        <v>123</v>
      </c>
      <c r="D38" s="1">
        <v>15</v>
      </c>
      <c r="E38" s="13">
        <v>4347.91</v>
      </c>
      <c r="F38" s="10"/>
      <c r="G38" s="10"/>
      <c r="H38" s="13"/>
      <c r="I38" s="13">
        <v>337.91</v>
      </c>
      <c r="J38" s="18">
        <f t="shared" si="2"/>
        <v>337.91</v>
      </c>
      <c r="K38" s="15">
        <f t="shared" si="1"/>
        <v>4010</v>
      </c>
      <c r="L38" s="38"/>
    </row>
    <row r="39" spans="1:13" ht="25.5" customHeight="1" x14ac:dyDescent="0.25">
      <c r="A39" s="112">
        <v>18</v>
      </c>
      <c r="B39" s="9" t="s">
        <v>118</v>
      </c>
      <c r="C39" s="10" t="s">
        <v>123</v>
      </c>
      <c r="D39" s="1">
        <v>15</v>
      </c>
      <c r="E39" s="20">
        <v>4347.91</v>
      </c>
      <c r="F39" s="10"/>
      <c r="G39" s="10"/>
      <c r="H39" s="20">
        <v>662.54</v>
      </c>
      <c r="I39" s="20">
        <v>337.91</v>
      </c>
      <c r="J39" s="18">
        <f t="shared" si="2"/>
        <v>337.91</v>
      </c>
      <c r="K39" s="15">
        <f t="shared" si="1"/>
        <v>4672.54</v>
      </c>
      <c r="L39" s="38"/>
    </row>
    <row r="40" spans="1:13" ht="25.5" customHeight="1" x14ac:dyDescent="0.25">
      <c r="A40" s="112">
        <v>19</v>
      </c>
      <c r="B40" s="9" t="s">
        <v>119</v>
      </c>
      <c r="C40" s="10" t="s">
        <v>123</v>
      </c>
      <c r="D40" s="1">
        <v>15</v>
      </c>
      <c r="E40" s="13">
        <v>4175.1099999999997</v>
      </c>
      <c r="F40" s="10"/>
      <c r="G40" s="10"/>
      <c r="H40" s="13">
        <v>556.67999999999995</v>
      </c>
      <c r="I40" s="13">
        <v>319.11</v>
      </c>
      <c r="J40" s="18">
        <f t="shared" si="2"/>
        <v>319.11</v>
      </c>
      <c r="K40" s="15">
        <f t="shared" si="1"/>
        <v>4412.68</v>
      </c>
      <c r="L40" s="38"/>
    </row>
    <row r="41" spans="1:13" ht="25.5" customHeight="1" x14ac:dyDescent="0.25">
      <c r="A41" s="112">
        <v>20</v>
      </c>
      <c r="B41" s="9" t="s">
        <v>271</v>
      </c>
      <c r="C41" s="10" t="s">
        <v>123</v>
      </c>
      <c r="D41" s="1">
        <v>15</v>
      </c>
      <c r="E41" s="13">
        <v>4175.1099999999997</v>
      </c>
      <c r="F41" s="10"/>
      <c r="G41" s="10"/>
      <c r="H41" s="13">
        <v>318.10000000000002</v>
      </c>
      <c r="I41" s="13">
        <v>319.11</v>
      </c>
      <c r="J41" s="18">
        <f t="shared" si="2"/>
        <v>319.11</v>
      </c>
      <c r="K41" s="15">
        <f t="shared" si="1"/>
        <v>4174.1000000000004</v>
      </c>
      <c r="L41" s="38"/>
    </row>
    <row r="42" spans="1:13" ht="25.5" customHeight="1" x14ac:dyDescent="0.25">
      <c r="A42" s="112">
        <v>21</v>
      </c>
      <c r="B42" s="9" t="s">
        <v>263</v>
      </c>
      <c r="C42" s="10" t="s">
        <v>123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2"/>
        <v>319.11</v>
      </c>
      <c r="K42" s="15">
        <f t="shared" si="1"/>
        <v>3855.9999999999995</v>
      </c>
      <c r="L42" s="38"/>
    </row>
    <row r="43" spans="1:13" ht="25.5" customHeight="1" x14ac:dyDescent="0.25">
      <c r="A43" s="112">
        <v>22</v>
      </c>
      <c r="B43" s="9" t="s">
        <v>268</v>
      </c>
      <c r="C43" s="10" t="s">
        <v>123</v>
      </c>
      <c r="D43" s="1">
        <v>15</v>
      </c>
      <c r="E43" s="20">
        <v>4175.1099999999997</v>
      </c>
      <c r="F43" s="20"/>
      <c r="G43" s="10"/>
      <c r="H43" s="20">
        <v>636.21</v>
      </c>
      <c r="I43" s="13">
        <v>319.11</v>
      </c>
      <c r="J43" s="18">
        <f t="shared" si="2"/>
        <v>319.11</v>
      </c>
      <c r="K43" s="15">
        <f t="shared" si="1"/>
        <v>4492.21</v>
      </c>
      <c r="L43" s="38"/>
    </row>
    <row r="44" spans="1:13" ht="25.5" customHeight="1" x14ac:dyDescent="0.25">
      <c r="A44" s="112">
        <v>23</v>
      </c>
      <c r="B44" s="9" t="s">
        <v>120</v>
      </c>
      <c r="C44" s="10" t="s">
        <v>123</v>
      </c>
      <c r="D44" s="1">
        <v>15</v>
      </c>
      <c r="E44" s="13">
        <v>3175.22</v>
      </c>
      <c r="F44" s="10"/>
      <c r="G44" s="10"/>
      <c r="H44" s="13">
        <v>211.68</v>
      </c>
      <c r="I44" s="13">
        <v>85.22</v>
      </c>
      <c r="J44" s="18">
        <f t="shared" si="2"/>
        <v>85.22</v>
      </c>
      <c r="K44" s="15">
        <f t="shared" si="1"/>
        <v>3301.68</v>
      </c>
      <c r="L44" s="38"/>
    </row>
    <row r="45" spans="1:13" ht="25.5" customHeight="1" x14ac:dyDescent="0.25">
      <c r="A45" s="112">
        <v>24</v>
      </c>
      <c r="B45" s="9" t="s">
        <v>121</v>
      </c>
      <c r="C45" s="10" t="s">
        <v>123</v>
      </c>
      <c r="D45" s="1">
        <v>15</v>
      </c>
      <c r="E45" s="13">
        <v>3543</v>
      </c>
      <c r="F45" s="10"/>
      <c r="G45" s="13">
        <v>500</v>
      </c>
      <c r="H45" s="13"/>
      <c r="I45" s="13">
        <v>142.93</v>
      </c>
      <c r="J45" s="18">
        <f>I45</f>
        <v>142.93</v>
      </c>
      <c r="K45" s="15">
        <f t="shared" si="1"/>
        <v>2900.07</v>
      </c>
      <c r="L45" s="38"/>
      <c r="M45" s="108" t="s">
        <v>279</v>
      </c>
    </row>
    <row r="46" spans="1:13" ht="25.5" customHeight="1" x14ac:dyDescent="0.25">
      <c r="A46" s="112">
        <v>25</v>
      </c>
      <c r="B46" s="9" t="s">
        <v>203</v>
      </c>
      <c r="C46" s="10" t="s">
        <v>123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8">
        <f t="shared" si="2"/>
        <v>99.88</v>
      </c>
      <c r="K46" s="15">
        <f t="shared" si="1"/>
        <v>3210.12</v>
      </c>
      <c r="L46" s="38"/>
    </row>
    <row r="47" spans="1:13" ht="25.5" customHeight="1" x14ac:dyDescent="0.25">
      <c r="A47" s="112">
        <v>26</v>
      </c>
      <c r="B47" s="9" t="s">
        <v>122</v>
      </c>
      <c r="C47" s="10" t="s">
        <v>123</v>
      </c>
      <c r="D47" s="1">
        <v>15</v>
      </c>
      <c r="E47" s="13">
        <v>3966.4</v>
      </c>
      <c r="F47" s="10"/>
      <c r="G47" s="10"/>
      <c r="H47" s="13"/>
      <c r="I47" s="13">
        <v>296.39999999999998</v>
      </c>
      <c r="J47" s="18">
        <f t="shared" si="2"/>
        <v>296.39999999999998</v>
      </c>
      <c r="K47" s="15">
        <f t="shared" si="1"/>
        <v>3670</v>
      </c>
      <c r="L47" s="38"/>
    </row>
    <row r="48" spans="1:13" ht="25.5" customHeight="1" x14ac:dyDescent="0.25">
      <c r="A48" s="112">
        <v>27</v>
      </c>
      <c r="B48" s="9" t="s">
        <v>184</v>
      </c>
      <c r="C48" s="10" t="s">
        <v>123</v>
      </c>
      <c r="D48" s="1">
        <v>15</v>
      </c>
      <c r="E48" s="13">
        <v>3559.74</v>
      </c>
      <c r="F48" s="10"/>
      <c r="G48" s="10"/>
      <c r="H48" s="10"/>
      <c r="I48" s="13">
        <v>144.74</v>
      </c>
      <c r="J48" s="18">
        <f t="shared" si="2"/>
        <v>144.74</v>
      </c>
      <c r="K48" s="15">
        <f t="shared" si="1"/>
        <v>3415</v>
      </c>
      <c r="L48" s="38"/>
    </row>
    <row r="49" spans="1:13" ht="21" customHeight="1" x14ac:dyDescent="0.25">
      <c r="A49" s="179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1"/>
    </row>
    <row r="50" spans="1:13" ht="15.75" x14ac:dyDescent="0.25">
      <c r="A50" s="173" t="s">
        <v>66</v>
      </c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5"/>
    </row>
    <row r="51" spans="1:13" ht="25.5" customHeight="1" x14ac:dyDescent="0.25">
      <c r="A51" s="112">
        <v>1</v>
      </c>
      <c r="B51" s="109" t="s">
        <v>259</v>
      </c>
      <c r="C51" s="109" t="s">
        <v>165</v>
      </c>
      <c r="D51" s="19">
        <v>15</v>
      </c>
      <c r="E51" s="110">
        <v>6726</v>
      </c>
      <c r="F51" s="109"/>
      <c r="G51" s="109"/>
      <c r="H51" s="109"/>
      <c r="I51" s="110">
        <v>725.63</v>
      </c>
      <c r="J51" s="18">
        <f t="shared" ref="J51:J82" si="3">G51+I51</f>
        <v>725.63</v>
      </c>
      <c r="K51" s="15">
        <f t="shared" ref="K51:K82" si="4">E51+F51+H51-J51</f>
        <v>6000.37</v>
      </c>
      <c r="L51" s="114"/>
    </row>
    <row r="52" spans="1:13" ht="25.5" customHeight="1" x14ac:dyDescent="0.25">
      <c r="A52" s="112">
        <v>2</v>
      </c>
      <c r="B52" s="9" t="s">
        <v>135</v>
      </c>
      <c r="C52" s="10" t="s">
        <v>164</v>
      </c>
      <c r="D52" s="19">
        <v>15</v>
      </c>
      <c r="E52" s="13">
        <v>6111.18</v>
      </c>
      <c r="F52" s="10"/>
      <c r="G52" s="13">
        <v>500</v>
      </c>
      <c r="H52" s="10"/>
      <c r="I52" s="13">
        <v>611.17999999999995</v>
      </c>
      <c r="J52" s="18">
        <f>I52</f>
        <v>611.17999999999995</v>
      </c>
      <c r="K52" s="15">
        <f>E52+F52+H52-G52-J52</f>
        <v>5000</v>
      </c>
      <c r="L52" s="35"/>
      <c r="M52" s="108" t="s">
        <v>280</v>
      </c>
    </row>
    <row r="53" spans="1:13" ht="25.5" customHeight="1" x14ac:dyDescent="0.25">
      <c r="A53" s="112">
        <v>3</v>
      </c>
      <c r="B53" s="9" t="s">
        <v>137</v>
      </c>
      <c r="C53" s="10" t="s">
        <v>164</v>
      </c>
      <c r="D53" s="19">
        <v>15</v>
      </c>
      <c r="E53" s="13">
        <v>3887.85</v>
      </c>
      <c r="F53" s="10"/>
      <c r="G53" s="10"/>
      <c r="H53" s="10"/>
      <c r="I53" s="13">
        <v>287.85000000000002</v>
      </c>
      <c r="J53" s="18">
        <f t="shared" si="3"/>
        <v>287.85000000000002</v>
      </c>
      <c r="K53" s="15">
        <f t="shared" si="4"/>
        <v>3600</v>
      </c>
      <c r="L53" s="35"/>
    </row>
    <row r="54" spans="1:13" ht="25.5" customHeight="1" x14ac:dyDescent="0.25">
      <c r="A54" s="112">
        <v>4</v>
      </c>
      <c r="B54" s="9" t="s">
        <v>138</v>
      </c>
      <c r="C54" s="10" t="s">
        <v>164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3"/>
        <v>361.1</v>
      </c>
      <c r="K54" s="15">
        <f t="shared" si="4"/>
        <v>4200</v>
      </c>
      <c r="L54" s="35"/>
    </row>
    <row r="55" spans="1:13" ht="25.5" customHeight="1" x14ac:dyDescent="0.25">
      <c r="A55" s="112">
        <v>5</v>
      </c>
      <c r="B55" s="9" t="s">
        <v>139</v>
      </c>
      <c r="C55" s="10" t="s">
        <v>164</v>
      </c>
      <c r="D55" s="19">
        <v>15</v>
      </c>
      <c r="E55" s="13">
        <v>4561.1000000000004</v>
      </c>
      <c r="F55" s="10"/>
      <c r="G55" s="10"/>
      <c r="H55" s="13">
        <v>304.07</v>
      </c>
      <c r="I55" s="13">
        <v>361.1</v>
      </c>
      <c r="J55" s="18">
        <f t="shared" si="3"/>
        <v>361.1</v>
      </c>
      <c r="K55" s="15">
        <f t="shared" si="4"/>
        <v>4504.07</v>
      </c>
      <c r="L55" s="35"/>
    </row>
    <row r="56" spans="1:13" ht="25.5" customHeight="1" x14ac:dyDescent="0.25">
      <c r="A56" s="112">
        <v>6</v>
      </c>
      <c r="B56" s="9" t="s">
        <v>157</v>
      </c>
      <c r="C56" s="10" t="s">
        <v>164</v>
      </c>
      <c r="D56" s="19">
        <v>15</v>
      </c>
      <c r="E56" s="13">
        <v>4907.08</v>
      </c>
      <c r="F56" s="10"/>
      <c r="G56" s="10"/>
      <c r="H56" s="10"/>
      <c r="I56" s="13">
        <v>407.08</v>
      </c>
      <c r="J56" s="18">
        <f t="shared" si="3"/>
        <v>407.08</v>
      </c>
      <c r="K56" s="15">
        <f t="shared" si="4"/>
        <v>4500</v>
      </c>
      <c r="L56" s="35"/>
    </row>
    <row r="57" spans="1:13" ht="25.5" customHeight="1" x14ac:dyDescent="0.25">
      <c r="A57" s="112">
        <v>7</v>
      </c>
      <c r="B57" s="9" t="s">
        <v>146</v>
      </c>
      <c r="C57" s="10" t="s">
        <v>168</v>
      </c>
      <c r="D57" s="19">
        <v>15</v>
      </c>
      <c r="E57" s="13">
        <v>3819.41</v>
      </c>
      <c r="F57" s="10"/>
      <c r="G57" s="10"/>
      <c r="H57" s="10"/>
      <c r="I57" s="13">
        <v>280.41000000000003</v>
      </c>
      <c r="J57" s="18">
        <f t="shared" si="3"/>
        <v>280.41000000000003</v>
      </c>
      <c r="K57" s="15">
        <f t="shared" si="4"/>
        <v>3539</v>
      </c>
      <c r="L57" s="35"/>
    </row>
    <row r="58" spans="1:13" ht="25.5" customHeight="1" x14ac:dyDescent="0.25">
      <c r="A58" s="112">
        <v>8</v>
      </c>
      <c r="B58" s="9" t="s">
        <v>147</v>
      </c>
      <c r="C58" s="10" t="s">
        <v>168</v>
      </c>
      <c r="D58" s="19">
        <v>15</v>
      </c>
      <c r="E58" s="13">
        <v>3390.64</v>
      </c>
      <c r="F58" s="10"/>
      <c r="G58" s="10"/>
      <c r="H58" s="10"/>
      <c r="I58" s="13">
        <v>108.64</v>
      </c>
      <c r="J58" s="18">
        <f t="shared" si="3"/>
        <v>108.64</v>
      </c>
      <c r="K58" s="15">
        <f t="shared" si="4"/>
        <v>3282</v>
      </c>
      <c r="L58" s="35"/>
      <c r="M58" s="108" t="s">
        <v>276</v>
      </c>
    </row>
    <row r="59" spans="1:13" ht="25.5" customHeight="1" x14ac:dyDescent="0.25">
      <c r="A59" s="112">
        <v>9</v>
      </c>
      <c r="B59" s="9" t="s">
        <v>153</v>
      </c>
      <c r="C59" s="10" t="s">
        <v>99</v>
      </c>
      <c r="D59" s="19">
        <v>15</v>
      </c>
      <c r="E59" s="13">
        <v>7555.9</v>
      </c>
      <c r="F59" s="10"/>
      <c r="G59" s="10"/>
      <c r="H59" s="13">
        <v>1900</v>
      </c>
      <c r="I59" s="13">
        <v>902.9</v>
      </c>
      <c r="J59" s="18">
        <f t="shared" si="3"/>
        <v>902.9</v>
      </c>
      <c r="K59" s="15">
        <f>E59+F59+H59-J59</f>
        <v>8553</v>
      </c>
      <c r="L59" s="35"/>
    </row>
    <row r="60" spans="1:13" ht="25.5" customHeight="1" x14ac:dyDescent="0.25">
      <c r="A60" s="112">
        <v>10</v>
      </c>
      <c r="B60" s="9" t="s">
        <v>156</v>
      </c>
      <c r="C60" s="10" t="s">
        <v>179</v>
      </c>
      <c r="D60" s="19">
        <v>15</v>
      </c>
      <c r="E60" s="13">
        <v>6111.18</v>
      </c>
      <c r="F60" s="10"/>
      <c r="G60" s="10"/>
      <c r="H60" s="10"/>
      <c r="I60" s="13">
        <v>611.17999999999995</v>
      </c>
      <c r="J60" s="18">
        <f t="shared" si="3"/>
        <v>611.17999999999995</v>
      </c>
      <c r="K60" s="15">
        <f t="shared" si="4"/>
        <v>5500</v>
      </c>
      <c r="L60" s="35"/>
    </row>
    <row r="61" spans="1:13" ht="25.5" customHeight="1" thickBot="1" x14ac:dyDescent="0.3">
      <c r="A61" s="136">
        <v>11</v>
      </c>
      <c r="B61" s="53" t="s">
        <v>129</v>
      </c>
      <c r="C61" s="54" t="s">
        <v>163</v>
      </c>
      <c r="D61" s="137">
        <v>15</v>
      </c>
      <c r="E61" s="119">
        <v>3844.09</v>
      </c>
      <c r="F61" s="54"/>
      <c r="G61" s="54"/>
      <c r="H61" s="119">
        <v>500.16</v>
      </c>
      <c r="I61" s="119">
        <v>283.08999999999997</v>
      </c>
      <c r="J61" s="56">
        <f t="shared" si="3"/>
        <v>283.08999999999997</v>
      </c>
      <c r="K61" s="57">
        <f t="shared" si="4"/>
        <v>4061.16</v>
      </c>
      <c r="L61" s="58"/>
    </row>
    <row r="62" spans="1:13" ht="25.5" customHeight="1" x14ac:dyDescent="0.25">
      <c r="A62" s="118">
        <v>12</v>
      </c>
      <c r="B62" s="47" t="s">
        <v>130</v>
      </c>
      <c r="C62" s="48" t="s">
        <v>163</v>
      </c>
      <c r="D62" s="96">
        <v>15</v>
      </c>
      <c r="E62" s="50">
        <v>6650</v>
      </c>
      <c r="F62" s="48"/>
      <c r="G62" s="48"/>
      <c r="H62" s="50"/>
      <c r="I62" s="50">
        <v>709.40114399999993</v>
      </c>
      <c r="J62" s="84">
        <f t="shared" si="3"/>
        <v>709.40114399999993</v>
      </c>
      <c r="K62" s="85">
        <f t="shared" si="4"/>
        <v>5940.5988560000005</v>
      </c>
      <c r="L62" s="51"/>
    </row>
    <row r="63" spans="1:13" ht="25.5" customHeight="1" x14ac:dyDescent="0.25">
      <c r="A63" s="112">
        <v>13</v>
      </c>
      <c r="B63" s="9" t="s">
        <v>131</v>
      </c>
      <c r="C63" s="10" t="s">
        <v>163</v>
      </c>
      <c r="D63" s="19">
        <v>15</v>
      </c>
      <c r="E63" s="13">
        <v>3372.7</v>
      </c>
      <c r="F63" s="10"/>
      <c r="G63" s="10"/>
      <c r="H63" s="10"/>
      <c r="I63" s="13">
        <v>106.7</v>
      </c>
      <c r="J63" s="18">
        <f t="shared" si="3"/>
        <v>106.7</v>
      </c>
      <c r="K63" s="15">
        <f t="shared" si="4"/>
        <v>3266</v>
      </c>
      <c r="L63" s="35"/>
    </row>
    <row r="64" spans="1:13" ht="25.5" customHeight="1" x14ac:dyDescent="0.25">
      <c r="A64" s="112">
        <v>14</v>
      </c>
      <c r="B64" s="9" t="s">
        <v>132</v>
      </c>
      <c r="C64" s="10" t="s">
        <v>163</v>
      </c>
      <c r="D64" s="19">
        <v>15</v>
      </c>
      <c r="E64" s="13">
        <v>3723</v>
      </c>
      <c r="F64" s="10"/>
      <c r="G64" s="10"/>
      <c r="H64" s="10"/>
      <c r="I64" s="13">
        <v>269.91659200000004</v>
      </c>
      <c r="J64" s="18">
        <f t="shared" si="3"/>
        <v>269.91659200000004</v>
      </c>
      <c r="K64" s="15">
        <f t="shared" si="4"/>
        <v>3453.083408</v>
      </c>
      <c r="L64" s="35"/>
    </row>
    <row r="65" spans="1:12" ht="25.5" customHeight="1" x14ac:dyDescent="0.25">
      <c r="A65" s="112">
        <v>15</v>
      </c>
      <c r="B65" s="9" t="s">
        <v>172</v>
      </c>
      <c r="C65" s="10" t="s">
        <v>163</v>
      </c>
      <c r="D65" s="19">
        <v>15</v>
      </c>
      <c r="E65" s="13">
        <v>3457.97</v>
      </c>
      <c r="F65" s="10"/>
      <c r="G65" s="10"/>
      <c r="H65" s="10"/>
      <c r="I65" s="13">
        <v>115.97</v>
      </c>
      <c r="J65" s="18">
        <f t="shared" si="3"/>
        <v>115.97</v>
      </c>
      <c r="K65" s="15">
        <f t="shared" si="4"/>
        <v>3342</v>
      </c>
      <c r="L65" s="35"/>
    </row>
    <row r="66" spans="1:12" ht="25.5" customHeight="1" x14ac:dyDescent="0.25">
      <c r="A66" s="112">
        <v>16</v>
      </c>
      <c r="B66" s="9" t="s">
        <v>150</v>
      </c>
      <c r="C66" s="10" t="s">
        <v>163</v>
      </c>
      <c r="D66" s="19">
        <v>15</v>
      </c>
      <c r="E66" s="13">
        <v>3973.11</v>
      </c>
      <c r="F66" s="10"/>
      <c r="G66" s="10"/>
      <c r="H66" s="13"/>
      <c r="I66" s="13">
        <v>297.11</v>
      </c>
      <c r="J66" s="18">
        <f t="shared" si="3"/>
        <v>297.11</v>
      </c>
      <c r="K66" s="15">
        <f t="shared" si="4"/>
        <v>3676</v>
      </c>
      <c r="L66" s="35"/>
    </row>
    <row r="67" spans="1:12" ht="25.5" customHeight="1" x14ac:dyDescent="0.25">
      <c r="A67" s="121">
        <v>17</v>
      </c>
      <c r="B67" s="28" t="s">
        <v>205</v>
      </c>
      <c r="C67" s="24" t="s">
        <v>163</v>
      </c>
      <c r="D67" s="122">
        <v>15</v>
      </c>
      <c r="E67" s="14">
        <v>3989</v>
      </c>
      <c r="F67" s="24"/>
      <c r="G67" s="24"/>
      <c r="H67" s="14"/>
      <c r="I67" s="14">
        <v>298.85000000000002</v>
      </c>
      <c r="J67" s="26">
        <f t="shared" si="3"/>
        <v>298.85000000000002</v>
      </c>
      <c r="K67" s="27">
        <f t="shared" si="4"/>
        <v>3690.15</v>
      </c>
      <c r="L67" s="37"/>
    </row>
    <row r="68" spans="1:12" ht="25.5" customHeight="1" x14ac:dyDescent="0.25">
      <c r="A68" s="112">
        <v>18</v>
      </c>
      <c r="B68" s="9" t="s">
        <v>185</v>
      </c>
      <c r="C68" s="10" t="s">
        <v>163</v>
      </c>
      <c r="D68" s="19">
        <v>15</v>
      </c>
      <c r="E68" s="20">
        <v>5026.13</v>
      </c>
      <c r="F68" s="10"/>
      <c r="G68" s="10"/>
      <c r="H68" s="10"/>
      <c r="I68" s="20">
        <v>426.13</v>
      </c>
      <c r="J68" s="18">
        <f t="shared" si="3"/>
        <v>426.13</v>
      </c>
      <c r="K68" s="15">
        <f t="shared" si="4"/>
        <v>4600</v>
      </c>
      <c r="L68" s="35"/>
    </row>
    <row r="69" spans="1:12" ht="25.5" customHeight="1" x14ac:dyDescent="0.25">
      <c r="A69" s="112">
        <v>19</v>
      </c>
      <c r="B69" s="9" t="s">
        <v>127</v>
      </c>
      <c r="C69" s="10" t="s">
        <v>175</v>
      </c>
      <c r="D69" s="19">
        <v>15</v>
      </c>
      <c r="E69" s="20">
        <v>4561.1000000000004</v>
      </c>
      <c r="F69" s="10"/>
      <c r="G69" s="10"/>
      <c r="H69" s="10"/>
      <c r="I69" s="20">
        <v>361.1</v>
      </c>
      <c r="J69" s="18">
        <f t="shared" si="3"/>
        <v>361.1</v>
      </c>
      <c r="K69" s="15">
        <f t="shared" si="4"/>
        <v>4200</v>
      </c>
      <c r="L69" s="35"/>
    </row>
    <row r="70" spans="1:12" ht="25.5" customHeight="1" x14ac:dyDescent="0.25">
      <c r="A70" s="112">
        <v>20</v>
      </c>
      <c r="B70" s="9" t="s">
        <v>155</v>
      </c>
      <c r="C70" s="10" t="s">
        <v>175</v>
      </c>
      <c r="D70" s="19">
        <v>15</v>
      </c>
      <c r="E70" s="13">
        <v>4112.2700000000004</v>
      </c>
      <c r="F70" s="10"/>
      <c r="G70" s="10"/>
      <c r="H70" s="13"/>
      <c r="I70" s="13">
        <v>321.42</v>
      </c>
      <c r="J70" s="18">
        <f t="shared" si="3"/>
        <v>321.42</v>
      </c>
      <c r="K70" s="15">
        <f t="shared" si="4"/>
        <v>3790.8500000000004</v>
      </c>
      <c r="L70" s="35"/>
    </row>
    <row r="71" spans="1:12" ht="25.5" customHeight="1" x14ac:dyDescent="0.25">
      <c r="A71" s="112">
        <v>21</v>
      </c>
      <c r="B71" s="9" t="s">
        <v>140</v>
      </c>
      <c r="C71" s="10" t="s">
        <v>123</v>
      </c>
      <c r="D71" s="19">
        <v>15</v>
      </c>
      <c r="E71" s="13">
        <v>3186.44</v>
      </c>
      <c r="F71" s="10"/>
      <c r="G71" s="10"/>
      <c r="H71" s="10"/>
      <c r="I71" s="13">
        <v>86.44</v>
      </c>
      <c r="J71" s="18">
        <f t="shared" si="3"/>
        <v>86.44</v>
      </c>
      <c r="K71" s="15">
        <f t="shared" si="4"/>
        <v>3100</v>
      </c>
      <c r="L71" s="35"/>
    </row>
    <row r="72" spans="1:12" ht="25.5" customHeight="1" x14ac:dyDescent="0.25">
      <c r="A72" s="112">
        <v>22</v>
      </c>
      <c r="B72" s="9" t="s">
        <v>141</v>
      </c>
      <c r="C72" s="10" t="s">
        <v>167</v>
      </c>
      <c r="D72" s="19">
        <v>15</v>
      </c>
      <c r="E72" s="13">
        <v>3974.25</v>
      </c>
      <c r="F72" s="10"/>
      <c r="G72" s="10"/>
      <c r="H72" s="13"/>
      <c r="I72" s="13">
        <v>297.25</v>
      </c>
      <c r="J72" s="18">
        <f t="shared" si="3"/>
        <v>297.25</v>
      </c>
      <c r="K72" s="15">
        <f t="shared" si="4"/>
        <v>3677</v>
      </c>
      <c r="L72" s="35"/>
    </row>
    <row r="73" spans="1:12" ht="25.5" customHeight="1" x14ac:dyDescent="0.25">
      <c r="A73" s="112">
        <v>23</v>
      </c>
      <c r="B73" s="9" t="s">
        <v>143</v>
      </c>
      <c r="C73" s="10" t="s">
        <v>167</v>
      </c>
      <c r="D73" s="19">
        <v>15</v>
      </c>
      <c r="E73" s="13">
        <v>3804.82</v>
      </c>
      <c r="F73" s="10"/>
      <c r="G73" s="10"/>
      <c r="H73" s="10"/>
      <c r="I73" s="13">
        <v>278.82</v>
      </c>
      <c r="J73" s="18">
        <f t="shared" si="3"/>
        <v>278.82</v>
      </c>
      <c r="K73" s="15">
        <f t="shared" si="4"/>
        <v>3526</v>
      </c>
      <c r="L73" s="35"/>
    </row>
    <row r="74" spans="1:12" ht="25.5" customHeight="1" x14ac:dyDescent="0.25">
      <c r="A74" s="112">
        <v>24</v>
      </c>
      <c r="B74" s="9" t="s">
        <v>249</v>
      </c>
      <c r="C74" s="10" t="s">
        <v>170</v>
      </c>
      <c r="D74" s="19">
        <v>15</v>
      </c>
      <c r="E74" s="13">
        <v>3395.15</v>
      </c>
      <c r="F74" s="10"/>
      <c r="G74" s="10"/>
      <c r="H74" s="13"/>
      <c r="I74" s="13">
        <v>109.15</v>
      </c>
      <c r="J74" s="18">
        <f t="shared" si="3"/>
        <v>109.15</v>
      </c>
      <c r="K74" s="15">
        <f t="shared" si="4"/>
        <v>3286</v>
      </c>
      <c r="L74" s="35"/>
    </row>
    <row r="75" spans="1:12" ht="25.5" customHeight="1" x14ac:dyDescent="0.25">
      <c r="A75" s="112">
        <v>25</v>
      </c>
      <c r="B75" s="9" t="s">
        <v>124</v>
      </c>
      <c r="C75" s="10" t="s">
        <v>170</v>
      </c>
      <c r="D75" s="19">
        <v>15</v>
      </c>
      <c r="E75" s="13">
        <v>4257.0200000000004</v>
      </c>
      <c r="F75" s="10"/>
      <c r="G75" s="10"/>
      <c r="H75" s="10"/>
      <c r="I75" s="13">
        <v>328.02</v>
      </c>
      <c r="J75" s="18">
        <f t="shared" si="3"/>
        <v>328.02</v>
      </c>
      <c r="K75" s="15">
        <f t="shared" si="4"/>
        <v>3929.0000000000005</v>
      </c>
      <c r="L75" s="35"/>
    </row>
    <row r="76" spans="1:12" ht="25.5" customHeight="1" x14ac:dyDescent="0.25">
      <c r="A76" s="112">
        <v>26</v>
      </c>
      <c r="B76" s="9" t="s">
        <v>254</v>
      </c>
      <c r="C76" s="10" t="s">
        <v>163</v>
      </c>
      <c r="D76" s="19">
        <v>15</v>
      </c>
      <c r="E76" s="13">
        <v>7659</v>
      </c>
      <c r="F76" s="10"/>
      <c r="G76" s="10"/>
      <c r="H76" s="10"/>
      <c r="I76" s="13">
        <v>924.92354399999999</v>
      </c>
      <c r="J76" s="18">
        <f t="shared" si="3"/>
        <v>924.92354399999999</v>
      </c>
      <c r="K76" s="15">
        <f t="shared" si="4"/>
        <v>6734.0764559999998</v>
      </c>
      <c r="L76" s="35"/>
    </row>
    <row r="77" spans="1:12" ht="25.5" customHeight="1" x14ac:dyDescent="0.25">
      <c r="A77" s="112">
        <v>27</v>
      </c>
      <c r="B77" s="9" t="s">
        <v>125</v>
      </c>
      <c r="C77" s="10" t="s">
        <v>170</v>
      </c>
      <c r="D77" s="19">
        <v>15</v>
      </c>
      <c r="E77" s="13">
        <v>4257.0200000000004</v>
      </c>
      <c r="F77" s="10"/>
      <c r="G77" s="10"/>
      <c r="H77" s="13"/>
      <c r="I77" s="13">
        <v>328.02</v>
      </c>
      <c r="J77" s="18">
        <f t="shared" si="3"/>
        <v>328.02</v>
      </c>
      <c r="K77" s="15">
        <f t="shared" si="4"/>
        <v>3929.0000000000005</v>
      </c>
      <c r="L77" s="35"/>
    </row>
    <row r="78" spans="1:12" ht="25.5" customHeight="1" x14ac:dyDescent="0.25">
      <c r="A78" s="112">
        <v>28</v>
      </c>
      <c r="B78" s="9" t="s">
        <v>126</v>
      </c>
      <c r="C78" s="10" t="s">
        <v>170</v>
      </c>
      <c r="D78" s="19">
        <v>15</v>
      </c>
      <c r="E78" s="13">
        <v>4380.45</v>
      </c>
      <c r="F78" s="10"/>
      <c r="G78" s="10"/>
      <c r="H78" s="13"/>
      <c r="I78" s="13">
        <v>341.45</v>
      </c>
      <c r="J78" s="18">
        <f t="shared" si="3"/>
        <v>341.45</v>
      </c>
      <c r="K78" s="15">
        <f t="shared" si="4"/>
        <v>4039</v>
      </c>
      <c r="L78" s="35"/>
    </row>
    <row r="79" spans="1:12" ht="25.5" customHeight="1" x14ac:dyDescent="0.25">
      <c r="A79" s="112">
        <v>29</v>
      </c>
      <c r="B79" s="9" t="s">
        <v>240</v>
      </c>
      <c r="C79" s="10" t="s">
        <v>170</v>
      </c>
      <c r="D79" s="19">
        <v>15</v>
      </c>
      <c r="E79" s="13">
        <v>4252.51</v>
      </c>
      <c r="F79" s="10"/>
      <c r="G79" s="10"/>
      <c r="H79" s="13"/>
      <c r="I79" s="13">
        <v>327.51</v>
      </c>
      <c r="J79" s="18">
        <f t="shared" si="3"/>
        <v>327.51</v>
      </c>
      <c r="K79" s="15">
        <f t="shared" si="4"/>
        <v>3925</v>
      </c>
      <c r="L79" s="35"/>
    </row>
    <row r="80" spans="1:12" ht="25.5" customHeight="1" x14ac:dyDescent="0.25">
      <c r="A80" s="112">
        <v>30</v>
      </c>
      <c r="B80" s="9" t="s">
        <v>149</v>
      </c>
      <c r="C80" s="10" t="s">
        <v>171</v>
      </c>
      <c r="D80" s="19">
        <v>15</v>
      </c>
      <c r="E80" s="13">
        <v>4303.01</v>
      </c>
      <c r="F80" s="10"/>
      <c r="G80" s="10"/>
      <c r="H80" s="13">
        <v>286.87</v>
      </c>
      <c r="I80" s="13">
        <v>333.01</v>
      </c>
      <c r="J80" s="18">
        <f t="shared" si="3"/>
        <v>333.01</v>
      </c>
      <c r="K80" s="15">
        <f t="shared" si="4"/>
        <v>4256.87</v>
      </c>
      <c r="L80" s="35"/>
    </row>
    <row r="81" spans="1:14" ht="25.5" customHeight="1" x14ac:dyDescent="0.25">
      <c r="A81" s="112">
        <v>31</v>
      </c>
      <c r="B81" s="9" t="s">
        <v>158</v>
      </c>
      <c r="C81" s="10" t="s">
        <v>180</v>
      </c>
      <c r="D81" s="19">
        <v>15</v>
      </c>
      <c r="E81" s="13">
        <v>3348</v>
      </c>
      <c r="F81" s="10"/>
      <c r="G81" s="10"/>
      <c r="H81" s="10"/>
      <c r="I81" s="13">
        <v>104</v>
      </c>
      <c r="J81" s="18">
        <f t="shared" si="3"/>
        <v>104</v>
      </c>
      <c r="K81" s="15">
        <f t="shared" si="4"/>
        <v>3244</v>
      </c>
      <c r="L81" s="35"/>
    </row>
    <row r="82" spans="1:14" ht="25.5" customHeight="1" x14ac:dyDescent="0.25">
      <c r="A82" s="112">
        <v>32</v>
      </c>
      <c r="B82" s="9" t="s">
        <v>252</v>
      </c>
      <c r="C82" s="10" t="s">
        <v>71</v>
      </c>
      <c r="D82" s="19">
        <v>15</v>
      </c>
      <c r="E82" s="13">
        <v>2500</v>
      </c>
      <c r="F82" s="13">
        <v>14.56</v>
      </c>
      <c r="G82" s="10"/>
      <c r="H82" s="10"/>
      <c r="I82" s="13"/>
      <c r="J82" s="18">
        <f t="shared" si="3"/>
        <v>0</v>
      </c>
      <c r="K82" s="15">
        <f t="shared" si="4"/>
        <v>2514.56</v>
      </c>
      <c r="L82" s="35"/>
    </row>
    <row r="83" spans="1:14" ht="26.25" customHeight="1" x14ac:dyDescent="0.25">
      <c r="A83" s="112">
        <v>33</v>
      </c>
      <c r="B83" s="9" t="s">
        <v>201</v>
      </c>
      <c r="C83" s="10" t="s">
        <v>202</v>
      </c>
      <c r="D83" s="1">
        <v>15</v>
      </c>
      <c r="E83" s="20">
        <v>2690</v>
      </c>
      <c r="F83" s="10"/>
      <c r="G83" s="10"/>
      <c r="H83" s="10"/>
      <c r="I83" s="20">
        <v>12.6</v>
      </c>
      <c r="J83" s="18">
        <f t="shared" ref="J83:J99" si="5">G83+I83</f>
        <v>12.6</v>
      </c>
      <c r="K83" s="15">
        <f t="shared" ref="K83:K99" si="6">E83+F83+H83-J83</f>
        <v>2677.4</v>
      </c>
      <c r="L83" s="35"/>
    </row>
    <row r="84" spans="1:14" ht="25.5" customHeight="1" x14ac:dyDescent="0.25">
      <c r="A84" s="112">
        <v>34</v>
      </c>
      <c r="B84" s="9" t="s">
        <v>128</v>
      </c>
      <c r="C84" s="10" t="s">
        <v>173</v>
      </c>
      <c r="D84" s="1">
        <v>15</v>
      </c>
      <c r="E84" s="13">
        <v>3357</v>
      </c>
      <c r="F84" s="10"/>
      <c r="G84" s="10"/>
      <c r="H84" s="10"/>
      <c r="I84" s="13">
        <v>105</v>
      </c>
      <c r="J84" s="18">
        <f t="shared" si="5"/>
        <v>105</v>
      </c>
      <c r="K84" s="15">
        <f t="shared" si="6"/>
        <v>3252</v>
      </c>
      <c r="L84" s="35"/>
    </row>
    <row r="85" spans="1:14" ht="25.5" customHeight="1" x14ac:dyDescent="0.25">
      <c r="A85" s="112">
        <v>35</v>
      </c>
      <c r="B85" s="9" t="s">
        <v>134</v>
      </c>
      <c r="C85" s="10" t="s">
        <v>173</v>
      </c>
      <c r="D85" s="1">
        <v>15</v>
      </c>
      <c r="E85" s="13">
        <v>3838.48</v>
      </c>
      <c r="F85" s="10"/>
      <c r="G85" s="10"/>
      <c r="H85" s="10"/>
      <c r="I85" s="13">
        <v>282.48</v>
      </c>
      <c r="J85" s="18">
        <f t="shared" si="5"/>
        <v>282.48</v>
      </c>
      <c r="K85" s="15">
        <f t="shared" si="6"/>
        <v>3556</v>
      </c>
      <c r="L85" s="35"/>
    </row>
    <row r="86" spans="1:14" ht="25.5" customHeight="1" x14ac:dyDescent="0.25">
      <c r="A86" s="112">
        <v>36</v>
      </c>
      <c r="B86" s="9" t="s">
        <v>136</v>
      </c>
      <c r="C86" s="10" t="s">
        <v>173</v>
      </c>
      <c r="D86" s="1">
        <v>15</v>
      </c>
      <c r="E86" s="13">
        <v>3844.09</v>
      </c>
      <c r="F86" s="10"/>
      <c r="G86" s="10"/>
      <c r="H86" s="10"/>
      <c r="I86" s="13">
        <v>283.08999999999997</v>
      </c>
      <c r="J86" s="18">
        <f t="shared" si="5"/>
        <v>283.08999999999997</v>
      </c>
      <c r="K86" s="15">
        <f t="shared" si="6"/>
        <v>3561</v>
      </c>
      <c r="L86" s="35"/>
    </row>
    <row r="87" spans="1:14" ht="25.5" customHeight="1" x14ac:dyDescent="0.25">
      <c r="A87" s="112">
        <v>37</v>
      </c>
      <c r="B87" s="9" t="s">
        <v>144</v>
      </c>
      <c r="C87" s="10" t="s">
        <v>173</v>
      </c>
      <c r="D87" s="1">
        <v>15</v>
      </c>
      <c r="E87" s="13">
        <v>2834.95</v>
      </c>
      <c r="F87" s="13"/>
      <c r="G87" s="10"/>
      <c r="H87" s="10"/>
      <c r="I87" s="13">
        <v>27.95</v>
      </c>
      <c r="J87" s="18">
        <f t="shared" si="5"/>
        <v>27.95</v>
      </c>
      <c r="K87" s="15">
        <f t="shared" si="6"/>
        <v>2807</v>
      </c>
      <c r="L87" s="35"/>
    </row>
    <row r="88" spans="1:14" ht="25.5" customHeight="1" x14ac:dyDescent="0.25">
      <c r="A88" s="112">
        <v>38</v>
      </c>
      <c r="B88" s="9" t="s">
        <v>151</v>
      </c>
      <c r="C88" s="10" t="s">
        <v>173</v>
      </c>
      <c r="D88" s="1">
        <v>15</v>
      </c>
      <c r="E88" s="13">
        <v>3813.78</v>
      </c>
      <c r="F88" s="10"/>
      <c r="G88" s="10"/>
      <c r="H88" s="10"/>
      <c r="I88" s="13">
        <v>279.77999999999997</v>
      </c>
      <c r="J88" s="18">
        <f t="shared" si="5"/>
        <v>279.77999999999997</v>
      </c>
      <c r="K88" s="15">
        <f t="shared" si="6"/>
        <v>3534</v>
      </c>
      <c r="L88" s="35"/>
    </row>
    <row r="89" spans="1:14" ht="25.5" customHeight="1" x14ac:dyDescent="0.25">
      <c r="A89" s="112">
        <v>39</v>
      </c>
      <c r="B89" s="9" t="s">
        <v>174</v>
      </c>
      <c r="C89" s="10" t="s">
        <v>173</v>
      </c>
      <c r="D89" s="1">
        <v>15</v>
      </c>
      <c r="E89" s="20">
        <v>2593.0500000000002</v>
      </c>
      <c r="F89" s="20">
        <v>8.6</v>
      </c>
      <c r="G89" s="10"/>
      <c r="H89" s="10"/>
      <c r="I89" s="10"/>
      <c r="J89" s="18">
        <f t="shared" si="5"/>
        <v>0</v>
      </c>
      <c r="K89" s="15">
        <f t="shared" si="6"/>
        <v>2601.65</v>
      </c>
      <c r="L89" s="35"/>
    </row>
    <row r="90" spans="1:14" ht="25.5" customHeight="1" thickBot="1" x14ac:dyDescent="0.3">
      <c r="A90" s="136">
        <v>40</v>
      </c>
      <c r="B90" s="53" t="s">
        <v>152</v>
      </c>
      <c r="C90" s="54" t="s">
        <v>173</v>
      </c>
      <c r="D90" s="59">
        <v>15</v>
      </c>
      <c r="E90" s="55">
        <v>3813.78</v>
      </c>
      <c r="F90" s="54"/>
      <c r="G90" s="54"/>
      <c r="H90" s="54"/>
      <c r="I90" s="55">
        <v>279.77999999999997</v>
      </c>
      <c r="J90" s="56">
        <f t="shared" si="5"/>
        <v>279.77999999999997</v>
      </c>
      <c r="K90" s="57">
        <f t="shared" si="6"/>
        <v>3534</v>
      </c>
      <c r="L90" s="58"/>
    </row>
    <row r="91" spans="1:14" ht="25.5" customHeight="1" x14ac:dyDescent="0.25">
      <c r="A91" s="118">
        <v>41</v>
      </c>
      <c r="B91" s="47" t="s">
        <v>154</v>
      </c>
      <c r="C91" s="48" t="s">
        <v>173</v>
      </c>
      <c r="D91" s="49">
        <v>15</v>
      </c>
      <c r="E91" s="50">
        <v>3396.25</v>
      </c>
      <c r="F91" s="48"/>
      <c r="G91" s="48"/>
      <c r="H91" s="48"/>
      <c r="I91" s="50">
        <v>109.25</v>
      </c>
      <c r="J91" s="84">
        <f t="shared" si="5"/>
        <v>109.25</v>
      </c>
      <c r="K91" s="85">
        <f t="shared" si="6"/>
        <v>3287</v>
      </c>
      <c r="L91" s="51"/>
      <c r="N91" s="21"/>
    </row>
    <row r="92" spans="1:14" ht="25.5" customHeight="1" x14ac:dyDescent="0.25">
      <c r="A92" s="112">
        <v>42</v>
      </c>
      <c r="B92" s="9" t="s">
        <v>159</v>
      </c>
      <c r="C92" s="10" t="s">
        <v>182</v>
      </c>
      <c r="D92" s="1">
        <v>15</v>
      </c>
      <c r="E92" s="20">
        <v>2593.0500000000002</v>
      </c>
      <c r="F92" s="20">
        <v>8.6</v>
      </c>
      <c r="G92" s="10"/>
      <c r="H92" s="10"/>
      <c r="I92" s="10"/>
      <c r="J92" s="18">
        <f t="shared" si="5"/>
        <v>0</v>
      </c>
      <c r="K92" s="15">
        <f t="shared" si="6"/>
        <v>2601.65</v>
      </c>
      <c r="L92" s="35"/>
    </row>
    <row r="93" spans="1:14" ht="25.5" customHeight="1" x14ac:dyDescent="0.25">
      <c r="A93" s="112">
        <v>43</v>
      </c>
      <c r="B93" s="9" t="s">
        <v>142</v>
      </c>
      <c r="C93" s="10" t="s">
        <v>166</v>
      </c>
      <c r="D93" s="1">
        <v>15</v>
      </c>
      <c r="E93" s="13">
        <v>4355</v>
      </c>
      <c r="F93" s="10"/>
      <c r="G93" s="10"/>
      <c r="H93" s="10"/>
      <c r="I93" s="13">
        <v>338.67819200000002</v>
      </c>
      <c r="J93" s="18">
        <f t="shared" si="5"/>
        <v>338.67819200000002</v>
      </c>
      <c r="K93" s="15">
        <f t="shared" si="6"/>
        <v>4016.3218080000001</v>
      </c>
      <c r="L93" s="35"/>
    </row>
    <row r="94" spans="1:14" ht="25.5" customHeight="1" x14ac:dyDescent="0.25">
      <c r="A94" s="112">
        <v>44</v>
      </c>
      <c r="B94" s="9" t="s">
        <v>145</v>
      </c>
      <c r="C94" s="10" t="s">
        <v>166</v>
      </c>
      <c r="D94" s="1">
        <v>15</v>
      </c>
      <c r="E94" s="13">
        <v>3775.64</v>
      </c>
      <c r="F94" s="10"/>
      <c r="G94" s="10"/>
      <c r="H94" s="10"/>
      <c r="I94" s="13">
        <v>275.64</v>
      </c>
      <c r="J94" s="18">
        <f t="shared" si="5"/>
        <v>275.64</v>
      </c>
      <c r="K94" s="15">
        <f t="shared" si="6"/>
        <v>3500</v>
      </c>
      <c r="L94" s="35"/>
    </row>
    <row r="95" spans="1:14" ht="22.5" customHeight="1" x14ac:dyDescent="0.25">
      <c r="A95" s="112">
        <v>45</v>
      </c>
      <c r="B95" s="9" t="s">
        <v>133</v>
      </c>
      <c r="C95" s="10" t="s">
        <v>183</v>
      </c>
      <c r="D95" s="1">
        <v>15</v>
      </c>
      <c r="E95" s="13">
        <v>4907.08</v>
      </c>
      <c r="F95" s="10"/>
      <c r="G95" s="10"/>
      <c r="H95" s="10"/>
      <c r="I95" s="13">
        <v>407.08</v>
      </c>
      <c r="J95" s="18">
        <f t="shared" si="5"/>
        <v>407.08</v>
      </c>
      <c r="K95" s="15">
        <f t="shared" si="6"/>
        <v>4500</v>
      </c>
      <c r="L95" s="35"/>
    </row>
    <row r="96" spans="1:14" ht="25.5" customHeight="1" x14ac:dyDescent="0.25">
      <c r="A96" s="112">
        <v>46</v>
      </c>
      <c r="B96" s="9" t="s">
        <v>148</v>
      </c>
      <c r="C96" s="10" t="s">
        <v>169</v>
      </c>
      <c r="D96" s="1">
        <v>15</v>
      </c>
      <c r="E96" s="13">
        <v>4253.63</v>
      </c>
      <c r="F96" s="10"/>
      <c r="G96" s="10"/>
      <c r="H96" s="13"/>
      <c r="I96" s="13">
        <v>327.63</v>
      </c>
      <c r="J96" s="18">
        <f t="shared" si="5"/>
        <v>327.63</v>
      </c>
      <c r="K96" s="15">
        <f t="shared" si="6"/>
        <v>3926</v>
      </c>
      <c r="L96" s="35"/>
    </row>
    <row r="97" spans="1:12" ht="25.5" customHeight="1" x14ac:dyDescent="0.25">
      <c r="A97" s="112">
        <v>47</v>
      </c>
      <c r="B97" s="9" t="s">
        <v>261</v>
      </c>
      <c r="C97" s="10" t="s">
        <v>176</v>
      </c>
      <c r="D97" s="1">
        <v>15</v>
      </c>
      <c r="E97" s="13">
        <v>3325.19</v>
      </c>
      <c r="F97" s="10"/>
      <c r="G97" s="10"/>
      <c r="H97" s="13"/>
      <c r="I97" s="13">
        <v>111.19</v>
      </c>
      <c r="J97" s="18">
        <f t="shared" si="5"/>
        <v>111.19</v>
      </c>
      <c r="K97" s="15">
        <f t="shared" si="6"/>
        <v>3214</v>
      </c>
      <c r="L97" s="35"/>
    </row>
    <row r="98" spans="1:12" ht="25.5" customHeight="1" x14ac:dyDescent="0.25">
      <c r="A98" s="121">
        <v>48</v>
      </c>
      <c r="B98" s="28" t="s">
        <v>177</v>
      </c>
      <c r="C98" s="24" t="s">
        <v>178</v>
      </c>
      <c r="D98" s="23">
        <v>15</v>
      </c>
      <c r="E98" s="25">
        <v>4245.78</v>
      </c>
      <c r="F98" s="24"/>
      <c r="G98" s="24"/>
      <c r="H98" s="24"/>
      <c r="I98" s="25">
        <v>326.77999999999997</v>
      </c>
      <c r="J98" s="26">
        <f t="shared" si="5"/>
        <v>326.77999999999997</v>
      </c>
      <c r="K98" s="27">
        <f t="shared" si="6"/>
        <v>3919</v>
      </c>
      <c r="L98" s="37"/>
    </row>
    <row r="99" spans="1:12" ht="25.5" customHeight="1" thickBot="1" x14ac:dyDescent="0.3">
      <c r="A99" s="124">
        <v>49</v>
      </c>
      <c r="B99" s="87" t="s">
        <v>160</v>
      </c>
      <c r="C99" s="88" t="s">
        <v>181</v>
      </c>
      <c r="D99" s="90">
        <v>15</v>
      </c>
      <c r="E99" s="104">
        <v>2593.0500000000002</v>
      </c>
      <c r="F99" s="104">
        <v>8.6</v>
      </c>
      <c r="G99" s="88"/>
      <c r="H99" s="88"/>
      <c r="I99" s="88"/>
      <c r="J99" s="86">
        <f t="shared" si="5"/>
        <v>0</v>
      </c>
      <c r="K99" s="125">
        <f t="shared" si="6"/>
        <v>2601.65</v>
      </c>
      <c r="L99" s="126"/>
    </row>
    <row r="100" spans="1:12" ht="15.75" thickBot="1" x14ac:dyDescent="0.3">
      <c r="A100" s="185" t="s">
        <v>200</v>
      </c>
      <c r="B100" s="186"/>
      <c r="C100" s="186"/>
      <c r="D100" s="186"/>
      <c r="E100" s="127">
        <f>SUM(E8:E10,E13:E19,E22:E48,E51:E99)</f>
        <v>379967.54000000015</v>
      </c>
      <c r="F100" s="127">
        <f>SUM(F8:F10,F13:F19,F22:F48,F51:F99)</f>
        <v>66.16</v>
      </c>
      <c r="G100" s="128">
        <f>SUM(G51:G99,G22:G48,G13:G19,G8:G10)</f>
        <v>1000</v>
      </c>
      <c r="H100" s="127">
        <f>SUM(H51:H99,H22:H48,H13:H19,H8:H10)</f>
        <v>5976.31</v>
      </c>
      <c r="I100" s="127">
        <f>SUM(I8:I10,I13:I19,I22:I48,I51:I99)</f>
        <v>29268.961855999994</v>
      </c>
      <c r="J100" s="127">
        <f>SUM(J8:J10,J13:J19,J22:J48,J51:J99)</f>
        <v>29268.965111999994</v>
      </c>
      <c r="K100" s="127">
        <f>SUM(K8:K10,K13:K19,K22:K48,K51:K99)</f>
        <v>355741.04488800006</v>
      </c>
      <c r="L100" s="129"/>
    </row>
    <row r="102" spans="1:12" x14ac:dyDescent="0.25">
      <c r="K102" s="22"/>
    </row>
    <row r="106" spans="1:12" x14ac:dyDescent="0.25">
      <c r="B106" s="60" t="s">
        <v>233</v>
      </c>
      <c r="E106" s="151" t="s">
        <v>234</v>
      </c>
      <c r="F106" s="151"/>
      <c r="G106" s="151"/>
      <c r="H106" s="79"/>
      <c r="K106" s="151" t="s">
        <v>236</v>
      </c>
      <c r="L106" s="151"/>
    </row>
    <row r="107" spans="1:12" x14ac:dyDescent="0.25">
      <c r="B107" s="79" t="s">
        <v>238</v>
      </c>
      <c r="E107" s="139" t="s">
        <v>235</v>
      </c>
      <c r="F107" s="139"/>
      <c r="G107" s="139"/>
      <c r="H107" s="79"/>
      <c r="K107" s="139" t="s">
        <v>237</v>
      </c>
      <c r="L107" s="139"/>
    </row>
  </sheetData>
  <mergeCells count="16">
    <mergeCell ref="E106:G106"/>
    <mergeCell ref="E107:G107"/>
    <mergeCell ref="K106:L106"/>
    <mergeCell ref="K107:L107"/>
    <mergeCell ref="A100:D100"/>
    <mergeCell ref="A1:B5"/>
    <mergeCell ref="C1:L3"/>
    <mergeCell ref="C4:L4"/>
    <mergeCell ref="C5:L5"/>
    <mergeCell ref="A6:L6"/>
    <mergeCell ref="A50:L50"/>
    <mergeCell ref="A12:L12"/>
    <mergeCell ref="A11:L11"/>
    <mergeCell ref="A20:L20"/>
    <mergeCell ref="A49:L49"/>
    <mergeCell ref="A21:L21"/>
  </mergeCells>
  <pageMargins left="0.7" right="0.7" top="0.75" bottom="0.75" header="0.3" footer="0.3"/>
  <pageSetup paperSize="5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19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2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1"/>
    </row>
    <row r="2" spans="1:12" ht="14.25" customHeight="1" x14ac:dyDescent="0.25">
      <c r="A2" s="163"/>
      <c r="B2" s="139"/>
      <c r="C2" s="142"/>
      <c r="D2" s="142"/>
      <c r="E2" s="142"/>
      <c r="F2" s="142"/>
      <c r="G2" s="142"/>
      <c r="H2" s="142"/>
      <c r="I2" s="142"/>
      <c r="J2" s="142"/>
      <c r="K2" s="143"/>
    </row>
    <row r="3" spans="1:12" ht="14.25" customHeight="1" x14ac:dyDescent="0.25">
      <c r="A3" s="163"/>
      <c r="B3" s="139"/>
      <c r="C3" s="142"/>
      <c r="D3" s="142"/>
      <c r="E3" s="142"/>
      <c r="F3" s="142"/>
      <c r="G3" s="142"/>
      <c r="H3" s="142"/>
      <c r="I3" s="142"/>
      <c r="J3" s="142"/>
      <c r="K3" s="143"/>
    </row>
    <row r="4" spans="1:12" ht="21.75" customHeight="1" x14ac:dyDescent="0.35">
      <c r="A4" s="163"/>
      <c r="B4" s="139"/>
      <c r="C4" s="167" t="s">
        <v>245</v>
      </c>
      <c r="D4" s="167"/>
      <c r="E4" s="167"/>
      <c r="F4" s="167"/>
      <c r="G4" s="167"/>
      <c r="H4" s="167"/>
      <c r="I4" s="167"/>
      <c r="J4" s="167"/>
      <c r="K4" s="168"/>
    </row>
    <row r="5" spans="1:12" ht="14.25" customHeight="1" x14ac:dyDescent="0.25">
      <c r="A5" s="163"/>
      <c r="B5" s="139"/>
      <c r="C5" s="169" t="s">
        <v>278</v>
      </c>
      <c r="D5" s="169"/>
      <c r="E5" s="169"/>
      <c r="F5" s="169"/>
      <c r="G5" s="169"/>
      <c r="H5" s="169"/>
      <c r="I5" s="169"/>
      <c r="J5" s="169"/>
      <c r="K5" s="170"/>
    </row>
    <row r="6" spans="1:12" x14ac:dyDescent="0.25">
      <c r="A6" s="190"/>
      <c r="B6" s="191"/>
      <c r="C6" s="191"/>
      <c r="D6" s="191"/>
      <c r="E6" s="191"/>
      <c r="F6" s="191"/>
      <c r="G6" s="191"/>
      <c r="H6" s="191"/>
      <c r="I6" s="191"/>
      <c r="J6" s="191"/>
      <c r="K6" s="192"/>
    </row>
    <row r="7" spans="1:12" ht="30" customHeight="1" x14ac:dyDescent="0.25">
      <c r="A7" s="29" t="s">
        <v>14</v>
      </c>
      <c r="B7" s="30" t="s">
        <v>78</v>
      </c>
      <c r="C7" s="30" t="s">
        <v>16</v>
      </c>
      <c r="D7" s="31" t="s">
        <v>85</v>
      </c>
      <c r="E7" s="31" t="s">
        <v>17</v>
      </c>
      <c r="F7" s="31" t="s">
        <v>18</v>
      </c>
      <c r="G7" s="30" t="s">
        <v>19</v>
      </c>
      <c r="H7" s="30" t="s">
        <v>79</v>
      </c>
      <c r="I7" s="31" t="s">
        <v>80</v>
      </c>
      <c r="J7" s="31" t="s">
        <v>81</v>
      </c>
      <c r="K7" s="32" t="s">
        <v>82</v>
      </c>
    </row>
    <row r="8" spans="1:12" ht="25.5" customHeight="1" x14ac:dyDescent="0.25">
      <c r="A8" s="33">
        <v>1</v>
      </c>
      <c r="B8" s="9" t="s">
        <v>285</v>
      </c>
      <c r="C8" s="10" t="s">
        <v>75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98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286</v>
      </c>
      <c r="C9" s="10" t="s">
        <v>76</v>
      </c>
      <c r="D9" s="1">
        <v>15</v>
      </c>
      <c r="E9" s="13">
        <v>8360</v>
      </c>
      <c r="F9" s="10"/>
      <c r="G9" s="10"/>
      <c r="H9" s="13">
        <v>1074.6500000000001</v>
      </c>
      <c r="I9" s="13">
        <f>G9+H9</f>
        <v>1074.6500000000001</v>
      </c>
      <c r="J9" s="98">
        <f>E9+F9-I9</f>
        <v>7285.35</v>
      </c>
      <c r="K9" s="35"/>
    </row>
    <row r="10" spans="1:12" ht="25.5" customHeight="1" x14ac:dyDescent="0.25">
      <c r="A10" s="33">
        <v>3</v>
      </c>
      <c r="B10" s="9" t="s">
        <v>287</v>
      </c>
      <c r="C10" s="10" t="s">
        <v>77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>G10+H10</f>
        <v>703.63394399999993</v>
      </c>
      <c r="J10" s="98">
        <f>E10+F10-I10</f>
        <v>5919.3660559999998</v>
      </c>
      <c r="K10" s="35"/>
    </row>
    <row r="11" spans="1:12" x14ac:dyDescent="0.25">
      <c r="A11" s="193"/>
      <c r="B11" s="151"/>
      <c r="C11" s="151"/>
      <c r="D11" s="151"/>
      <c r="E11" s="151"/>
      <c r="F11" s="151"/>
      <c r="G11" s="151"/>
      <c r="H11" s="151"/>
      <c r="I11" s="151"/>
      <c r="J11" s="151"/>
      <c r="K11" s="194"/>
    </row>
    <row r="12" spans="1:12" x14ac:dyDescent="0.25">
      <c r="A12" s="190" t="s">
        <v>243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2"/>
    </row>
    <row r="13" spans="1:12" ht="25.5" customHeight="1" x14ac:dyDescent="0.25">
      <c r="A13" s="33">
        <v>1</v>
      </c>
      <c r="B13" s="9" t="s">
        <v>288</v>
      </c>
      <c r="C13" s="10" t="s">
        <v>186</v>
      </c>
      <c r="D13" s="1">
        <v>15</v>
      </c>
      <c r="E13" s="20">
        <v>5026.13</v>
      </c>
      <c r="F13" s="10"/>
      <c r="G13" s="13"/>
      <c r="H13" s="13">
        <v>426.13</v>
      </c>
      <c r="I13" s="18">
        <f t="shared" ref="I13:I31" si="0">G13+H13</f>
        <v>426.13</v>
      </c>
      <c r="J13" s="15">
        <f t="shared" ref="J13:J31" si="1">E13+F13-I13</f>
        <v>4600</v>
      </c>
      <c r="K13" s="38"/>
    </row>
    <row r="14" spans="1:12" ht="25.5" customHeight="1" x14ac:dyDescent="0.25">
      <c r="A14" s="33">
        <v>2</v>
      </c>
      <c r="B14" s="9" t="s">
        <v>289</v>
      </c>
      <c r="C14" s="10" t="s">
        <v>186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0"/>
        <v>426.13</v>
      </c>
      <c r="J14" s="15">
        <f t="shared" si="1"/>
        <v>4600</v>
      </c>
      <c r="K14" s="38"/>
    </row>
    <row r="15" spans="1:12" ht="25.5" customHeight="1" x14ac:dyDescent="0.25">
      <c r="A15" s="33">
        <v>3</v>
      </c>
      <c r="B15" s="9" t="s">
        <v>290</v>
      </c>
      <c r="C15" s="10" t="s">
        <v>186</v>
      </c>
      <c r="D15" s="1">
        <v>15</v>
      </c>
      <c r="E15" s="20">
        <v>5026.13</v>
      </c>
      <c r="F15" s="10"/>
      <c r="G15" s="13"/>
      <c r="H15" s="13">
        <v>426.13</v>
      </c>
      <c r="I15" s="18">
        <f t="shared" si="0"/>
        <v>426.13</v>
      </c>
      <c r="J15" s="15">
        <f t="shared" si="1"/>
        <v>4600</v>
      </c>
      <c r="K15" s="38"/>
    </row>
    <row r="16" spans="1:12" ht="25.5" customHeight="1" x14ac:dyDescent="0.25">
      <c r="A16" s="33">
        <v>4</v>
      </c>
      <c r="B16" s="9" t="s">
        <v>291</v>
      </c>
      <c r="C16" s="10" t="s">
        <v>186</v>
      </c>
      <c r="D16" s="1">
        <v>15</v>
      </c>
      <c r="E16" s="20">
        <v>5026.13</v>
      </c>
      <c r="F16" s="10"/>
      <c r="G16" s="13">
        <v>500</v>
      </c>
      <c r="H16" s="13">
        <v>426.13</v>
      </c>
      <c r="I16" s="18">
        <f t="shared" si="0"/>
        <v>926.13</v>
      </c>
      <c r="J16" s="15">
        <f t="shared" si="1"/>
        <v>4100</v>
      </c>
      <c r="K16" s="38"/>
      <c r="L16" s="131" t="s">
        <v>281</v>
      </c>
    </row>
    <row r="17" spans="1:11" ht="25.5" customHeight="1" x14ac:dyDescent="0.25">
      <c r="A17" s="33">
        <v>5</v>
      </c>
      <c r="B17" s="9" t="s">
        <v>292</v>
      </c>
      <c r="C17" s="10" t="s">
        <v>186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0"/>
        <v>426.13</v>
      </c>
      <c r="J17" s="15">
        <f t="shared" si="1"/>
        <v>4600</v>
      </c>
      <c r="K17" s="38"/>
    </row>
    <row r="18" spans="1:11" ht="25.5" customHeight="1" x14ac:dyDescent="0.25">
      <c r="A18" s="33">
        <v>6</v>
      </c>
      <c r="B18" s="9" t="s">
        <v>293</v>
      </c>
      <c r="C18" s="10" t="s">
        <v>186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0"/>
        <v>426.13</v>
      </c>
      <c r="J18" s="15">
        <f t="shared" si="1"/>
        <v>4600</v>
      </c>
      <c r="K18" s="38"/>
    </row>
    <row r="19" spans="1:11" ht="25.5" customHeight="1" x14ac:dyDescent="0.25">
      <c r="A19" s="33">
        <v>7</v>
      </c>
      <c r="B19" s="9" t="s">
        <v>294</v>
      </c>
      <c r="C19" s="10" t="s">
        <v>186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0"/>
        <v>426.13</v>
      </c>
      <c r="J19" s="15">
        <f t="shared" si="1"/>
        <v>4600</v>
      </c>
      <c r="K19" s="38"/>
    </row>
    <row r="20" spans="1:11" ht="25.5" customHeight="1" x14ac:dyDescent="0.25">
      <c r="A20" s="33">
        <v>8</v>
      </c>
      <c r="B20" s="9" t="s">
        <v>295</v>
      </c>
      <c r="C20" s="10" t="s">
        <v>186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0"/>
        <v>426.13</v>
      </c>
      <c r="J20" s="15">
        <f t="shared" si="1"/>
        <v>4600</v>
      </c>
      <c r="K20" s="38"/>
    </row>
    <row r="21" spans="1:11" ht="25.5" customHeight="1" x14ac:dyDescent="0.25">
      <c r="A21" s="33">
        <v>9</v>
      </c>
      <c r="B21" s="9" t="s">
        <v>296</v>
      </c>
      <c r="C21" s="10" t="s">
        <v>186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0"/>
        <v>426.13</v>
      </c>
      <c r="J21" s="15">
        <f t="shared" si="1"/>
        <v>4600</v>
      </c>
      <c r="K21" s="38"/>
    </row>
    <row r="22" spans="1:11" ht="25.5" customHeight="1" x14ac:dyDescent="0.25">
      <c r="A22" s="33">
        <v>10</v>
      </c>
      <c r="B22" s="9" t="s">
        <v>297</v>
      </c>
      <c r="C22" s="10" t="s">
        <v>186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0"/>
        <v>426.13</v>
      </c>
      <c r="J22" s="15">
        <f t="shared" si="1"/>
        <v>4600</v>
      </c>
      <c r="K22" s="38"/>
    </row>
    <row r="23" spans="1:11" ht="25.5" customHeight="1" x14ac:dyDescent="0.25">
      <c r="A23" s="33">
        <v>11</v>
      </c>
      <c r="B23" s="9" t="s">
        <v>298</v>
      </c>
      <c r="C23" s="10" t="s">
        <v>186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0"/>
        <v>426.13</v>
      </c>
      <c r="J23" s="15">
        <f t="shared" si="1"/>
        <v>4600</v>
      </c>
      <c r="K23" s="38"/>
    </row>
    <row r="24" spans="1:11" ht="25.5" customHeight="1" x14ac:dyDescent="0.25">
      <c r="A24" s="33">
        <v>12</v>
      </c>
      <c r="B24" s="9" t="s">
        <v>299</v>
      </c>
      <c r="C24" s="10" t="s">
        <v>186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0"/>
        <v>426.13</v>
      </c>
      <c r="J24" s="15">
        <f t="shared" si="1"/>
        <v>4600</v>
      </c>
      <c r="K24" s="38"/>
    </row>
    <row r="25" spans="1:11" ht="25.5" customHeight="1" x14ac:dyDescent="0.25">
      <c r="A25" s="33">
        <v>13</v>
      </c>
      <c r="B25" s="9" t="s">
        <v>300</v>
      </c>
      <c r="C25" s="10" t="s">
        <v>186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0"/>
        <v>426.13</v>
      </c>
      <c r="J25" s="15">
        <f t="shared" si="1"/>
        <v>4600</v>
      </c>
      <c r="K25" s="38"/>
    </row>
    <row r="26" spans="1:11" ht="25.5" customHeight="1" x14ac:dyDescent="0.25">
      <c r="A26" s="130">
        <v>14</v>
      </c>
      <c r="B26" s="87" t="s">
        <v>301</v>
      </c>
      <c r="C26" s="88" t="s">
        <v>186</v>
      </c>
      <c r="D26" s="90">
        <v>15</v>
      </c>
      <c r="E26" s="104">
        <v>5026.13</v>
      </c>
      <c r="F26" s="89"/>
      <c r="G26" s="88"/>
      <c r="H26" s="89">
        <v>426.13</v>
      </c>
      <c r="I26" s="86">
        <f t="shared" si="0"/>
        <v>426.13</v>
      </c>
      <c r="J26" s="125">
        <f t="shared" si="1"/>
        <v>4600</v>
      </c>
      <c r="K26" s="91"/>
    </row>
    <row r="27" spans="1:11" ht="25.5" customHeight="1" thickBot="1" x14ac:dyDescent="0.3">
      <c r="A27" s="52">
        <v>15</v>
      </c>
      <c r="B27" s="53" t="s">
        <v>302</v>
      </c>
      <c r="C27" s="54" t="s">
        <v>186</v>
      </c>
      <c r="D27" s="59">
        <v>15</v>
      </c>
      <c r="E27" s="119">
        <v>5026.13</v>
      </c>
      <c r="F27" s="55"/>
      <c r="G27" s="54"/>
      <c r="H27" s="55">
        <v>426.13</v>
      </c>
      <c r="I27" s="56">
        <f t="shared" si="0"/>
        <v>426.13</v>
      </c>
      <c r="J27" s="57">
        <f t="shared" si="1"/>
        <v>4600</v>
      </c>
      <c r="K27" s="115"/>
    </row>
    <row r="28" spans="1:11" ht="25.5" customHeight="1" x14ac:dyDescent="0.25">
      <c r="A28" s="46">
        <v>16</v>
      </c>
      <c r="B28" s="47" t="s">
        <v>305</v>
      </c>
      <c r="C28" s="48" t="s">
        <v>186</v>
      </c>
      <c r="D28" s="49">
        <v>15</v>
      </c>
      <c r="E28" s="120">
        <v>5026.13</v>
      </c>
      <c r="F28" s="50"/>
      <c r="G28" s="48"/>
      <c r="H28" s="50">
        <v>426.13</v>
      </c>
      <c r="I28" s="84">
        <f t="shared" si="0"/>
        <v>426.13</v>
      </c>
      <c r="J28" s="85">
        <f t="shared" si="1"/>
        <v>4600</v>
      </c>
      <c r="K28" s="92"/>
    </row>
    <row r="29" spans="1:11" ht="25.5" customHeight="1" x14ac:dyDescent="0.25">
      <c r="A29" s="36">
        <v>17</v>
      </c>
      <c r="B29" s="132" t="s">
        <v>303</v>
      </c>
      <c r="C29" s="24" t="s">
        <v>186</v>
      </c>
      <c r="D29" s="23">
        <v>15</v>
      </c>
      <c r="E29" s="14">
        <v>5026.13</v>
      </c>
      <c r="F29" s="133"/>
      <c r="G29" s="134"/>
      <c r="H29" s="25">
        <v>426.13</v>
      </c>
      <c r="I29" s="26">
        <f t="shared" si="0"/>
        <v>426.13</v>
      </c>
      <c r="J29" s="27">
        <f t="shared" si="1"/>
        <v>4600</v>
      </c>
      <c r="K29" s="135"/>
    </row>
    <row r="30" spans="1:11" ht="25.5" customHeight="1" x14ac:dyDescent="0.25">
      <c r="A30" s="33">
        <v>18</v>
      </c>
      <c r="B30" s="87" t="s">
        <v>304</v>
      </c>
      <c r="C30" s="10" t="s">
        <v>186</v>
      </c>
      <c r="D30" s="1">
        <v>15</v>
      </c>
      <c r="E30" s="20">
        <v>5026.13</v>
      </c>
      <c r="F30" s="89"/>
      <c r="G30" s="88"/>
      <c r="H30" s="13">
        <v>426.13</v>
      </c>
      <c r="I30" s="18">
        <f t="shared" si="0"/>
        <v>426.13</v>
      </c>
      <c r="J30" s="15">
        <f t="shared" si="1"/>
        <v>4600</v>
      </c>
      <c r="K30" s="91"/>
    </row>
    <row r="31" spans="1:11" ht="25.5" customHeight="1" x14ac:dyDescent="0.25">
      <c r="A31" s="33">
        <v>19</v>
      </c>
      <c r="B31" s="9" t="s">
        <v>306</v>
      </c>
      <c r="C31" s="10" t="s">
        <v>186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0"/>
        <v>0</v>
      </c>
      <c r="J31" s="15">
        <f t="shared" si="1"/>
        <v>2601.65</v>
      </c>
      <c r="K31" s="38"/>
    </row>
    <row r="32" spans="1:11" x14ac:dyDescent="0.25">
      <c r="A32" s="163"/>
      <c r="B32" s="139"/>
      <c r="C32" s="139"/>
      <c r="D32" s="139"/>
      <c r="E32" s="139"/>
      <c r="F32" s="139"/>
      <c r="G32" s="139"/>
      <c r="H32" s="139"/>
      <c r="I32" s="139"/>
      <c r="J32" s="139"/>
      <c r="K32" s="195"/>
    </row>
    <row r="33" spans="1:12" x14ac:dyDescent="0.25">
      <c r="A33" s="190" t="s">
        <v>242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2" s="97" customFormat="1" ht="25.5" customHeight="1" x14ac:dyDescent="0.25">
      <c r="A34" s="33">
        <v>1</v>
      </c>
      <c r="B34" s="2" t="s">
        <v>187</v>
      </c>
      <c r="C34" s="2" t="s">
        <v>253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23"/>
      <c r="L34" s="99"/>
    </row>
    <row r="35" spans="1:12" ht="25.5" customHeight="1" x14ac:dyDescent="0.25">
      <c r="A35" s="36">
        <v>2</v>
      </c>
      <c r="B35" s="28" t="s">
        <v>194</v>
      </c>
      <c r="C35" s="24" t="s">
        <v>188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15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189</v>
      </c>
      <c r="C36" s="10" t="s">
        <v>188</v>
      </c>
      <c r="D36" s="83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5">
        <f>E36+F36-I36</f>
        <v>4800.0099999999993</v>
      </c>
      <c r="K36" s="38"/>
    </row>
    <row r="37" spans="1:12" x14ac:dyDescent="0.25">
      <c r="A37" s="193"/>
      <c r="B37" s="151"/>
      <c r="C37" s="151"/>
      <c r="D37" s="151"/>
      <c r="E37" s="151"/>
      <c r="F37" s="151"/>
      <c r="G37" s="151"/>
      <c r="H37" s="151"/>
      <c r="I37" s="151"/>
      <c r="J37" s="151"/>
      <c r="K37" s="194"/>
    </row>
    <row r="38" spans="1:12" x14ac:dyDescent="0.25">
      <c r="A38" s="190" t="s">
        <v>244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2"/>
    </row>
    <row r="39" spans="1:12" ht="25.5" customHeight="1" x14ac:dyDescent="0.25">
      <c r="A39" s="33">
        <v>1</v>
      </c>
      <c r="B39" s="9" t="s">
        <v>190</v>
      </c>
      <c r="C39" s="10" t="s">
        <v>196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5" si="2">G39+H39</f>
        <v>426.13</v>
      </c>
      <c r="J39" s="15">
        <f t="shared" ref="J39:J45" si="3">E39+F39-I39</f>
        <v>4600</v>
      </c>
      <c r="K39" s="38"/>
    </row>
    <row r="40" spans="1:12" ht="25.5" customHeight="1" x14ac:dyDescent="0.25">
      <c r="A40" s="36">
        <v>2</v>
      </c>
      <c r="B40" s="9" t="s">
        <v>191</v>
      </c>
      <c r="C40" s="10" t="s">
        <v>196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2"/>
        <v>426.13</v>
      </c>
      <c r="J40" s="15">
        <f t="shared" si="3"/>
        <v>4600</v>
      </c>
      <c r="K40" s="38"/>
    </row>
    <row r="41" spans="1:12" ht="25.5" customHeight="1" x14ac:dyDescent="0.25">
      <c r="A41" s="36">
        <v>3</v>
      </c>
      <c r="B41" s="9" t="s">
        <v>192</v>
      </c>
      <c r="C41" s="10" t="s">
        <v>196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2"/>
        <v>426.13</v>
      </c>
      <c r="J41" s="15">
        <f t="shared" si="3"/>
        <v>4600</v>
      </c>
      <c r="K41" s="38"/>
    </row>
    <row r="42" spans="1:12" ht="25.5" customHeight="1" x14ac:dyDescent="0.25">
      <c r="A42" s="36">
        <v>4</v>
      </c>
      <c r="B42" s="9" t="s">
        <v>193</v>
      </c>
      <c r="C42" s="10" t="s">
        <v>196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2"/>
        <v>426.13</v>
      </c>
      <c r="J42" s="15">
        <f t="shared" si="3"/>
        <v>4600</v>
      </c>
      <c r="K42" s="38"/>
    </row>
    <row r="43" spans="1:12" ht="25.5" customHeight="1" x14ac:dyDescent="0.25">
      <c r="A43" s="36">
        <v>5</v>
      </c>
      <c r="B43" s="9" t="s">
        <v>195</v>
      </c>
      <c r="C43" s="10" t="s">
        <v>196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2"/>
        <v>426.13</v>
      </c>
      <c r="J43" s="15">
        <f t="shared" si="3"/>
        <v>4600</v>
      </c>
      <c r="K43" s="38"/>
    </row>
    <row r="44" spans="1:12" ht="25.5" customHeight="1" x14ac:dyDescent="0.25">
      <c r="A44" s="36">
        <v>6</v>
      </c>
      <c r="B44" s="9" t="s">
        <v>262</v>
      </c>
      <c r="C44" s="10" t="s">
        <v>196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2"/>
        <v>426.13</v>
      </c>
      <c r="J44" s="15">
        <f t="shared" si="3"/>
        <v>4600</v>
      </c>
      <c r="K44" s="38"/>
    </row>
    <row r="45" spans="1:12" ht="25.5" customHeight="1" x14ac:dyDescent="0.25">
      <c r="A45" s="36">
        <v>7</v>
      </c>
      <c r="B45" s="87" t="s">
        <v>275</v>
      </c>
      <c r="C45" s="10" t="s">
        <v>196</v>
      </c>
      <c r="D45" s="90">
        <v>15</v>
      </c>
      <c r="E45" s="20">
        <v>5026.13</v>
      </c>
      <c r="F45" s="88"/>
      <c r="G45" s="88"/>
      <c r="H45" s="13">
        <v>426.13</v>
      </c>
      <c r="I45" s="18">
        <f t="shared" si="2"/>
        <v>426.13</v>
      </c>
      <c r="J45" s="15">
        <f t="shared" si="3"/>
        <v>4600</v>
      </c>
      <c r="K45" s="91"/>
    </row>
    <row r="46" spans="1:12" ht="25.5" customHeight="1" x14ac:dyDescent="0.25">
      <c r="A46" s="36">
        <v>8</v>
      </c>
      <c r="B46" s="87" t="s">
        <v>260</v>
      </c>
      <c r="C46" s="88" t="s">
        <v>196</v>
      </c>
      <c r="D46" s="90">
        <v>15</v>
      </c>
      <c r="E46" s="104">
        <v>5026.13</v>
      </c>
      <c r="F46" s="88"/>
      <c r="G46" s="88"/>
      <c r="H46" s="89">
        <v>426.13</v>
      </c>
      <c r="I46" s="86">
        <f t="shared" ref="I46" si="4">G46+H46</f>
        <v>426.13</v>
      </c>
      <c r="J46" s="15">
        <f t="shared" ref="J46" si="5">E46+F46-I46</f>
        <v>4600</v>
      </c>
      <c r="K46" s="91"/>
    </row>
    <row r="47" spans="1:12" ht="25.5" customHeight="1" thickBot="1" x14ac:dyDescent="0.3">
      <c r="A47" s="101">
        <v>9</v>
      </c>
      <c r="B47" s="53" t="s">
        <v>284</v>
      </c>
      <c r="C47" s="54" t="s">
        <v>196</v>
      </c>
      <c r="D47" s="59">
        <v>15</v>
      </c>
      <c r="E47" s="119">
        <v>5026.13</v>
      </c>
      <c r="F47" s="54"/>
      <c r="G47" s="54"/>
      <c r="H47" s="55">
        <v>426.13</v>
      </c>
      <c r="I47" s="56">
        <f t="shared" ref="I47" si="6">G47+H47</f>
        <v>426.13</v>
      </c>
      <c r="J47" s="57">
        <f t="shared" ref="J47" si="7">E47+F47-I47</f>
        <v>4600</v>
      </c>
      <c r="K47" s="115"/>
    </row>
    <row r="48" spans="1:12" ht="15.75" thickBot="1" x14ac:dyDescent="0.3">
      <c r="A48" s="188" t="s">
        <v>199</v>
      </c>
      <c r="B48" s="189"/>
      <c r="C48" s="189"/>
      <c r="D48" s="189"/>
      <c r="E48" s="105">
        <f>SUM(E8:E10,E13:E31,E34:E36,E39:E47)</f>
        <v>180091.42310000007</v>
      </c>
      <c r="F48" s="106">
        <f>SUM(F8:F10,F13:F31,F34:F36,F39:F47)</f>
        <v>8.6</v>
      </c>
      <c r="G48" s="105">
        <f>SUM(G39:G47,G34:G36,G13:G31,G8:G10)</f>
        <v>500</v>
      </c>
      <c r="H48" s="105">
        <f>SUM(H39:H47,H34:H36,H13:H31,H8:H10)</f>
        <v>16267.763943999991</v>
      </c>
      <c r="I48" s="105">
        <f>SUM(I39:I47,I34:I36,I13:I31,I8:I10)</f>
        <v>16767.763943999991</v>
      </c>
      <c r="J48" s="105">
        <f>SUM(J8:J10,J13:J31,J34:J36,J39:J47)</f>
        <v>163332.25915599999</v>
      </c>
      <c r="K48" s="107"/>
    </row>
    <row r="54" spans="2:11" x14ac:dyDescent="0.25">
      <c r="B54" s="60" t="s">
        <v>233</v>
      </c>
      <c r="E54" s="187" t="s">
        <v>234</v>
      </c>
      <c r="F54" s="151"/>
      <c r="G54" s="151"/>
      <c r="J54" s="151" t="s">
        <v>236</v>
      </c>
      <c r="K54" s="151"/>
    </row>
    <row r="55" spans="2:11" x14ac:dyDescent="0.25">
      <c r="B55" s="79" t="s">
        <v>238</v>
      </c>
      <c r="E55" s="139" t="s">
        <v>235</v>
      </c>
      <c r="F55" s="139"/>
      <c r="G55" s="139"/>
      <c r="J55" s="139" t="s">
        <v>237</v>
      </c>
      <c r="K55" s="139"/>
    </row>
  </sheetData>
  <mergeCells count="16">
    <mergeCell ref="A12:K12"/>
    <mergeCell ref="A11:K11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5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N11" sqref="N11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199" t="s">
        <v>231</v>
      </c>
      <c r="D1" s="199"/>
      <c r="E1" s="199"/>
      <c r="F1" s="199"/>
      <c r="G1" s="199"/>
      <c r="H1" s="199"/>
      <c r="I1" s="199"/>
      <c r="J1" s="200"/>
    </row>
    <row r="2" spans="1:10" ht="14.25" customHeight="1" x14ac:dyDescent="0.25">
      <c r="A2" s="63"/>
      <c r="C2" s="201"/>
      <c r="D2" s="201"/>
      <c r="E2" s="201"/>
      <c r="F2" s="201"/>
      <c r="G2" s="201"/>
      <c r="H2" s="201"/>
      <c r="I2" s="201"/>
      <c r="J2" s="202"/>
    </row>
    <row r="3" spans="1:10" ht="14.25" customHeight="1" x14ac:dyDescent="0.25">
      <c r="A3" s="63"/>
      <c r="C3" s="201"/>
      <c r="D3" s="201"/>
      <c r="E3" s="201"/>
      <c r="F3" s="201"/>
      <c r="G3" s="201"/>
      <c r="H3" s="201"/>
      <c r="I3" s="201"/>
      <c r="J3" s="202"/>
    </row>
    <row r="4" spans="1:10" ht="21" customHeight="1" x14ac:dyDescent="0.35">
      <c r="A4" s="63"/>
      <c r="C4" s="206" t="s">
        <v>232</v>
      </c>
      <c r="D4" s="206"/>
      <c r="E4" s="206"/>
      <c r="F4" s="206"/>
      <c r="G4" s="206"/>
      <c r="H4" s="206"/>
      <c r="I4" s="206"/>
      <c r="J4" s="207"/>
    </row>
    <row r="5" spans="1:10" ht="14.25" customHeight="1" x14ac:dyDescent="0.25">
      <c r="A5" s="63"/>
      <c r="C5" s="169" t="s">
        <v>282</v>
      </c>
      <c r="D5" s="169"/>
      <c r="E5" s="169"/>
      <c r="F5" s="169"/>
      <c r="G5" s="169"/>
      <c r="H5" s="169"/>
      <c r="I5" s="169"/>
      <c r="J5" s="170"/>
    </row>
    <row r="6" spans="1:10" x14ac:dyDescent="0.25">
      <c r="A6" s="190" t="s">
        <v>206</v>
      </c>
      <c r="B6" s="191"/>
      <c r="C6" s="191"/>
      <c r="D6" s="191"/>
      <c r="E6" s="191"/>
      <c r="F6" s="191"/>
      <c r="G6" s="191"/>
      <c r="H6" s="191"/>
      <c r="I6" s="191"/>
      <c r="J6" s="192"/>
    </row>
    <row r="7" spans="1:10" ht="30" customHeight="1" x14ac:dyDescent="0.25">
      <c r="A7" s="64" t="s">
        <v>14</v>
      </c>
      <c r="B7" s="65" t="s">
        <v>78</v>
      </c>
      <c r="C7" s="65" t="s">
        <v>215</v>
      </c>
      <c r="D7" s="66" t="s">
        <v>216</v>
      </c>
      <c r="E7" s="66" t="s">
        <v>217</v>
      </c>
      <c r="F7" s="66" t="s">
        <v>274</v>
      </c>
      <c r="G7" s="65" t="s">
        <v>79</v>
      </c>
      <c r="H7" s="66" t="s">
        <v>218</v>
      </c>
      <c r="I7" s="66" t="s">
        <v>219</v>
      </c>
      <c r="J7" s="67" t="s">
        <v>22</v>
      </c>
    </row>
    <row r="8" spans="1:10" ht="25.5" customHeight="1" x14ac:dyDescent="0.25">
      <c r="A8" s="33">
        <v>1</v>
      </c>
      <c r="B8" s="2" t="s">
        <v>220</v>
      </c>
      <c r="C8" s="11" t="s">
        <v>207</v>
      </c>
      <c r="D8" s="13">
        <v>3839.84</v>
      </c>
      <c r="E8" s="80"/>
      <c r="F8" s="80"/>
      <c r="G8" s="80"/>
      <c r="H8" s="80"/>
      <c r="I8" s="13">
        <f>D8</f>
        <v>3839.84</v>
      </c>
      <c r="J8" s="35"/>
    </row>
    <row r="9" spans="1:10" ht="25.5" customHeight="1" x14ac:dyDescent="0.25">
      <c r="A9" s="33">
        <v>2</v>
      </c>
      <c r="B9" s="2" t="s">
        <v>221</v>
      </c>
      <c r="C9" s="10" t="s">
        <v>208</v>
      </c>
      <c r="D9" s="13">
        <v>2544.1</v>
      </c>
      <c r="E9" s="80"/>
      <c r="F9" s="80"/>
      <c r="G9" s="80"/>
      <c r="H9" s="80"/>
      <c r="I9" s="13">
        <f t="shared" ref="I9:I15" si="0">D9</f>
        <v>2544.1</v>
      </c>
      <c r="J9" s="35"/>
    </row>
    <row r="10" spans="1:10" ht="25.5" customHeight="1" x14ac:dyDescent="0.25">
      <c r="A10" s="33">
        <v>3</v>
      </c>
      <c r="B10" s="2" t="s">
        <v>222</v>
      </c>
      <c r="C10" s="10" t="s">
        <v>209</v>
      </c>
      <c r="D10" s="13">
        <v>4167.38</v>
      </c>
      <c r="E10" s="80"/>
      <c r="F10" s="80"/>
      <c r="G10" s="80"/>
      <c r="H10" s="80"/>
      <c r="I10" s="13">
        <f t="shared" si="0"/>
        <v>4167.38</v>
      </c>
      <c r="J10" s="35"/>
    </row>
    <row r="11" spans="1:10" ht="25.5" customHeight="1" x14ac:dyDescent="0.25">
      <c r="A11" s="33">
        <v>4</v>
      </c>
      <c r="B11" s="2" t="s">
        <v>223</v>
      </c>
      <c r="C11" s="10" t="s">
        <v>210</v>
      </c>
      <c r="D11" s="13">
        <v>4974.9000000000005</v>
      </c>
      <c r="E11" s="80"/>
      <c r="F11" s="80"/>
      <c r="G11" s="80"/>
      <c r="H11" s="80"/>
      <c r="I11" s="13">
        <f t="shared" si="0"/>
        <v>4974.9000000000005</v>
      </c>
      <c r="J11" s="35"/>
    </row>
    <row r="12" spans="1:10" ht="25.5" customHeight="1" x14ac:dyDescent="0.25">
      <c r="A12" s="33">
        <v>5</v>
      </c>
      <c r="B12" s="2" t="s">
        <v>224</v>
      </c>
      <c r="C12" s="10" t="s">
        <v>208</v>
      </c>
      <c r="D12" s="13">
        <v>2792.33</v>
      </c>
      <c r="E12" s="80"/>
      <c r="F12" s="80"/>
      <c r="G12" s="80"/>
      <c r="H12" s="80"/>
      <c r="I12" s="13">
        <f t="shared" si="0"/>
        <v>2792.33</v>
      </c>
      <c r="J12" s="35"/>
    </row>
    <row r="13" spans="1:10" ht="25.5" customHeight="1" x14ac:dyDescent="0.25">
      <c r="A13" s="33">
        <v>6</v>
      </c>
      <c r="B13" s="2" t="s">
        <v>225</v>
      </c>
      <c r="C13" s="10" t="s">
        <v>208</v>
      </c>
      <c r="D13" s="13">
        <v>3804.82</v>
      </c>
      <c r="E13" s="80"/>
      <c r="F13" s="80"/>
      <c r="G13" s="80"/>
      <c r="H13" s="80"/>
      <c r="I13" s="13">
        <f t="shared" si="0"/>
        <v>3804.82</v>
      </c>
      <c r="J13" s="35"/>
    </row>
    <row r="14" spans="1:10" ht="25.5" customHeight="1" x14ac:dyDescent="0.25">
      <c r="A14" s="33">
        <v>7</v>
      </c>
      <c r="B14" s="2" t="s">
        <v>226</v>
      </c>
      <c r="C14" s="10" t="s">
        <v>211</v>
      </c>
      <c r="D14" s="13">
        <v>5856.58</v>
      </c>
      <c r="E14" s="80"/>
      <c r="F14" s="80"/>
      <c r="G14" s="80"/>
      <c r="H14" s="80"/>
      <c r="I14" s="13">
        <f t="shared" si="0"/>
        <v>5856.58</v>
      </c>
      <c r="J14" s="35"/>
    </row>
    <row r="15" spans="1:10" ht="25.5" customHeight="1" x14ac:dyDescent="0.25">
      <c r="A15" s="33">
        <v>8</v>
      </c>
      <c r="B15" s="2" t="s">
        <v>227</v>
      </c>
      <c r="C15" s="10" t="s">
        <v>208</v>
      </c>
      <c r="D15" s="13">
        <v>2719.2000000000003</v>
      </c>
      <c r="E15" s="80"/>
      <c r="F15" s="80"/>
      <c r="G15" s="80"/>
      <c r="H15" s="80"/>
      <c r="I15" s="13">
        <f t="shared" si="0"/>
        <v>2719.2000000000003</v>
      </c>
      <c r="J15" s="35"/>
    </row>
    <row r="16" spans="1:10" ht="10.5" customHeight="1" x14ac:dyDescent="0.25">
      <c r="A16" s="196"/>
      <c r="B16" s="197"/>
      <c r="C16" s="197"/>
      <c r="D16" s="197"/>
      <c r="E16" s="197"/>
      <c r="F16" s="197"/>
      <c r="G16" s="197"/>
      <c r="H16" s="197"/>
      <c r="I16" s="197"/>
      <c r="J16" s="198"/>
    </row>
    <row r="17" spans="1:10" x14ac:dyDescent="0.25">
      <c r="A17" s="203" t="s">
        <v>212</v>
      </c>
      <c r="B17" s="204"/>
      <c r="C17" s="204"/>
      <c r="D17" s="204"/>
      <c r="E17" s="204"/>
      <c r="F17" s="204"/>
      <c r="G17" s="204"/>
      <c r="H17" s="204"/>
      <c r="I17" s="204"/>
      <c r="J17" s="205"/>
    </row>
    <row r="18" spans="1:10" ht="25.5" customHeight="1" x14ac:dyDescent="0.25">
      <c r="A18" s="36">
        <v>9</v>
      </c>
      <c r="B18" s="69" t="s">
        <v>228</v>
      </c>
      <c r="C18" s="24" t="s">
        <v>213</v>
      </c>
      <c r="D18" s="25">
        <v>2160.94</v>
      </c>
      <c r="E18" s="81"/>
      <c r="F18" s="81"/>
      <c r="G18" s="81"/>
      <c r="H18" s="81"/>
      <c r="I18" s="25">
        <v>2160.94</v>
      </c>
      <c r="J18" s="37"/>
    </row>
    <row r="19" spans="1:10" ht="27.75" customHeight="1" x14ac:dyDescent="0.25">
      <c r="A19" s="33">
        <v>10</v>
      </c>
      <c r="B19" s="2" t="s">
        <v>229</v>
      </c>
      <c r="C19" s="11" t="s">
        <v>239</v>
      </c>
      <c r="D19" s="13">
        <v>2967.4300000000003</v>
      </c>
      <c r="E19" s="80"/>
      <c r="F19" s="13">
        <v>500</v>
      </c>
      <c r="G19" s="80"/>
      <c r="H19" s="80"/>
      <c r="I19" s="13">
        <f>D19-F19</f>
        <v>2467.4300000000003</v>
      </c>
      <c r="J19" s="35"/>
    </row>
    <row r="20" spans="1:10" ht="25.5" customHeight="1" thickBot="1" x14ac:dyDescent="0.3">
      <c r="A20" s="36">
        <v>11</v>
      </c>
      <c r="B20" s="73" t="s">
        <v>230</v>
      </c>
      <c r="C20" s="54" t="s">
        <v>214</v>
      </c>
      <c r="D20" s="55">
        <v>4950.18</v>
      </c>
      <c r="E20" s="82"/>
      <c r="F20" s="82"/>
      <c r="G20" s="82"/>
      <c r="H20" s="82"/>
      <c r="I20" s="55">
        <v>4950.18</v>
      </c>
      <c r="J20" s="58"/>
    </row>
    <row r="21" spans="1:10" ht="15.75" thickBot="1" x14ac:dyDescent="0.3">
      <c r="A21" s="188" t="s">
        <v>199</v>
      </c>
      <c r="B21" s="189"/>
      <c r="C21" s="189"/>
      <c r="D21" s="106">
        <f>SUM(D8:D20)</f>
        <v>40777.700000000004</v>
      </c>
      <c r="E21" s="116"/>
      <c r="F21" s="116"/>
      <c r="G21" s="116"/>
      <c r="H21" s="116"/>
      <c r="I21" s="106">
        <f>SUM(I8:I20)</f>
        <v>40277.700000000004</v>
      </c>
      <c r="J21" s="117"/>
    </row>
    <row r="28" spans="1:10" x14ac:dyDescent="0.25">
      <c r="B28" s="60" t="s">
        <v>233</v>
      </c>
      <c r="D28" s="151" t="s">
        <v>234</v>
      </c>
      <c r="E28" s="151"/>
      <c r="F28" s="151"/>
      <c r="G28" s="151"/>
      <c r="I28" s="151" t="s">
        <v>236</v>
      </c>
      <c r="J28" s="151"/>
    </row>
    <row r="29" spans="1:10" x14ac:dyDescent="0.25">
      <c r="B29" s="79" t="s">
        <v>238</v>
      </c>
      <c r="D29" s="139" t="s">
        <v>235</v>
      </c>
      <c r="E29" s="139"/>
      <c r="F29" s="139"/>
      <c r="G29" s="139"/>
      <c r="I29" s="139" t="s">
        <v>237</v>
      </c>
      <c r="J29" s="139"/>
    </row>
    <row r="30" spans="1:10" x14ac:dyDescent="0.25">
      <c r="D30" s="139"/>
      <c r="E30" s="139"/>
      <c r="F30" s="139"/>
      <c r="G30" s="139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5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2022-11-15T15:46:37Z</cp:lastPrinted>
  <dcterms:created xsi:type="dcterms:W3CDTF">2022-01-11T15:32:18Z</dcterms:created>
  <dcterms:modified xsi:type="dcterms:W3CDTF">2023-08-10T00:58:22Z</dcterms:modified>
</cp:coreProperties>
</file>