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1. Enero 2022\"/>
    </mc:Choice>
  </mc:AlternateContent>
  <xr:revisionPtr revIDLastSave="0" documentId="13_ncr:1_{151FE444-753F-451C-BDF3-7CCCF74C74A1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PENSIONADOS " sheetId="5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2" i="5" l="1"/>
  <c r="D22" i="5"/>
  <c r="H127" i="4" l="1"/>
  <c r="I63" i="4" l="1"/>
  <c r="J63" i="4" s="1"/>
  <c r="F127" i="4"/>
  <c r="I29" i="4" l="1"/>
  <c r="J29" i="4" s="1"/>
  <c r="I41" i="4" l="1"/>
  <c r="J41" i="4" s="1"/>
  <c r="I42" i="4"/>
  <c r="J42" i="4" s="1"/>
  <c r="I40" i="4"/>
  <c r="I8" i="4"/>
  <c r="J8" i="4" s="1"/>
  <c r="N80" i="4" l="1"/>
  <c r="N81" i="4" s="1"/>
  <c r="N82" i="4" s="1"/>
  <c r="N84" i="4" s="1"/>
  <c r="I119" i="4" l="1"/>
  <c r="J119" i="4" s="1"/>
  <c r="I120" i="4"/>
  <c r="J120" i="4" s="1"/>
  <c r="I121" i="4"/>
  <c r="J121" i="4" s="1"/>
  <c r="I122" i="4"/>
  <c r="J122" i="4" s="1"/>
  <c r="I123" i="4"/>
  <c r="J123" i="4" s="1"/>
  <c r="I124" i="4"/>
  <c r="J124" i="4" s="1"/>
  <c r="I125" i="4"/>
  <c r="J125" i="4" s="1"/>
  <c r="I126" i="4"/>
  <c r="J126" i="4" s="1"/>
  <c r="I118" i="4"/>
  <c r="J118" i="4" s="1"/>
  <c r="I99" i="4"/>
  <c r="J99" i="4" s="1"/>
  <c r="I100" i="4"/>
  <c r="J100" i="4" s="1"/>
  <c r="I101" i="4"/>
  <c r="J101" i="4" s="1"/>
  <c r="I102" i="4"/>
  <c r="J102" i="4" s="1"/>
  <c r="I103" i="4"/>
  <c r="J103" i="4" s="1"/>
  <c r="I104" i="4"/>
  <c r="J104" i="4" s="1"/>
  <c r="I105" i="4"/>
  <c r="J105" i="4" s="1"/>
  <c r="I106" i="4"/>
  <c r="J106" i="4" s="1"/>
  <c r="I107" i="4"/>
  <c r="J107" i="4" s="1"/>
  <c r="I108" i="4"/>
  <c r="J108" i="4" s="1"/>
  <c r="I109" i="4"/>
  <c r="J109" i="4" s="1"/>
  <c r="I110" i="4"/>
  <c r="J110" i="4" s="1"/>
  <c r="I111" i="4"/>
  <c r="J111" i="4" s="1"/>
  <c r="I112" i="4"/>
  <c r="J112" i="4" s="1"/>
  <c r="I113" i="4"/>
  <c r="J113" i="4" s="1"/>
  <c r="I114" i="4"/>
  <c r="I115" i="4"/>
  <c r="J115" i="4" s="1"/>
  <c r="I98" i="4"/>
  <c r="J98" i="4" s="1"/>
  <c r="I47" i="4"/>
  <c r="J47" i="4" s="1"/>
  <c r="I48" i="4"/>
  <c r="J48" i="4" s="1"/>
  <c r="I49" i="4"/>
  <c r="J49" i="4" s="1"/>
  <c r="I50" i="4"/>
  <c r="J50" i="4" s="1"/>
  <c r="I51" i="4"/>
  <c r="J51" i="4" s="1"/>
  <c r="I52" i="4"/>
  <c r="J52" i="4" s="1"/>
  <c r="I53" i="4"/>
  <c r="J53" i="4" s="1"/>
  <c r="I54" i="4"/>
  <c r="J54" i="4" s="1"/>
  <c r="I55" i="4"/>
  <c r="J55" i="4" s="1"/>
  <c r="I56" i="4"/>
  <c r="J56" i="4" s="1"/>
  <c r="I57" i="4"/>
  <c r="J57" i="4" s="1"/>
  <c r="I58" i="4"/>
  <c r="J58" i="4" s="1"/>
  <c r="I59" i="4"/>
  <c r="J59" i="4" s="1"/>
  <c r="I60" i="4"/>
  <c r="J60" i="4" s="1"/>
  <c r="I61" i="4"/>
  <c r="J61" i="4" s="1"/>
  <c r="I62" i="4"/>
  <c r="J62" i="4" s="1"/>
  <c r="I64" i="4"/>
  <c r="J64" i="4" s="1"/>
  <c r="I65" i="4"/>
  <c r="J65" i="4" s="1"/>
  <c r="I66" i="4"/>
  <c r="J66" i="4" s="1"/>
  <c r="I67" i="4"/>
  <c r="J67" i="4" s="1"/>
  <c r="I68" i="4"/>
  <c r="J68" i="4" s="1"/>
  <c r="I69" i="4"/>
  <c r="J69" i="4" s="1"/>
  <c r="I70" i="4"/>
  <c r="J70" i="4" s="1"/>
  <c r="I71" i="4"/>
  <c r="J71" i="4" s="1"/>
  <c r="I72" i="4"/>
  <c r="J72" i="4" s="1"/>
  <c r="I73" i="4"/>
  <c r="J73" i="4" s="1"/>
  <c r="I74" i="4"/>
  <c r="J74" i="4" s="1"/>
  <c r="I75" i="4"/>
  <c r="J75" i="4" s="1"/>
  <c r="I76" i="4"/>
  <c r="J76" i="4" s="1"/>
  <c r="I77" i="4"/>
  <c r="J77" i="4" s="1"/>
  <c r="I78" i="4"/>
  <c r="J78" i="4" s="1"/>
  <c r="I79" i="4"/>
  <c r="I80" i="4"/>
  <c r="J80" i="4" s="1"/>
  <c r="I81" i="4"/>
  <c r="J81" i="4" s="1"/>
  <c r="I82" i="4"/>
  <c r="J82" i="4" s="1"/>
  <c r="I83" i="4"/>
  <c r="J83" i="4" s="1"/>
  <c r="I84" i="4"/>
  <c r="J84" i="4" s="1"/>
  <c r="I85" i="4"/>
  <c r="J85" i="4" s="1"/>
  <c r="I86" i="4"/>
  <c r="J86" i="4" s="1"/>
  <c r="I87" i="4"/>
  <c r="J87" i="4" s="1"/>
  <c r="I88" i="4"/>
  <c r="J88" i="4" s="1"/>
  <c r="I89" i="4"/>
  <c r="J89" i="4" s="1"/>
  <c r="I90" i="4"/>
  <c r="J90" i="4" s="1"/>
  <c r="I91" i="4"/>
  <c r="J91" i="4" s="1"/>
  <c r="I92" i="4"/>
  <c r="J92" i="4" s="1"/>
  <c r="I93" i="4"/>
  <c r="J93" i="4" s="1"/>
  <c r="I94" i="4"/>
  <c r="J94" i="4" s="1"/>
  <c r="I95" i="4"/>
  <c r="J95" i="4" s="1"/>
  <c r="I46" i="4"/>
  <c r="J46" i="4" s="1"/>
  <c r="I22" i="4"/>
  <c r="J22" i="4" s="1"/>
  <c r="I23" i="4"/>
  <c r="J23" i="4" s="1"/>
  <c r="I24" i="4"/>
  <c r="J24" i="4" s="1"/>
  <c r="I25" i="4"/>
  <c r="J25" i="4" s="1"/>
  <c r="I26" i="4"/>
  <c r="J26" i="4" s="1"/>
  <c r="I27" i="4"/>
  <c r="J27" i="4" s="1"/>
  <c r="I28" i="4"/>
  <c r="J28" i="4" s="1"/>
  <c r="I30" i="4"/>
  <c r="J30" i="4" s="1"/>
  <c r="I31" i="4"/>
  <c r="J31" i="4" s="1"/>
  <c r="I32" i="4"/>
  <c r="J32" i="4" s="1"/>
  <c r="I33" i="4"/>
  <c r="J33" i="4" s="1"/>
  <c r="I34" i="4"/>
  <c r="J34" i="4" s="1"/>
  <c r="I35" i="4"/>
  <c r="J35" i="4" s="1"/>
  <c r="I36" i="4"/>
  <c r="J36" i="4" s="1"/>
  <c r="I37" i="4"/>
  <c r="J37" i="4" s="1"/>
  <c r="I38" i="4"/>
  <c r="J38" i="4" s="1"/>
  <c r="I39" i="4"/>
  <c r="J39" i="4" s="1"/>
  <c r="J40" i="4"/>
  <c r="I43" i="4"/>
  <c r="J43" i="4" s="1"/>
  <c r="I21" i="4"/>
  <c r="J21" i="4" s="1"/>
  <c r="I14" i="4"/>
  <c r="J14" i="4" s="1"/>
  <c r="I15" i="4"/>
  <c r="J15" i="4" s="1"/>
  <c r="I16" i="4"/>
  <c r="J16" i="4" s="1"/>
  <c r="I17" i="4"/>
  <c r="J17" i="4" s="1"/>
  <c r="I18" i="4"/>
  <c r="J18" i="4" s="1"/>
  <c r="I13" i="4"/>
  <c r="J13" i="4" s="1"/>
  <c r="I9" i="4"/>
  <c r="I10" i="4"/>
  <c r="J10" i="4" s="1"/>
  <c r="E114" i="4"/>
  <c r="E127" i="4" s="1"/>
  <c r="J79" i="4" l="1"/>
  <c r="I127" i="4"/>
  <c r="J114" i="4"/>
  <c r="J9" i="4"/>
  <c r="J127" i="4" l="1"/>
  <c r="H55" i="2"/>
  <c r="F55" i="2"/>
  <c r="E55" i="2"/>
  <c r="J41" i="2" l="1"/>
  <c r="J39" i="2" l="1"/>
  <c r="J44" i="2"/>
  <c r="J48" i="2"/>
  <c r="J47" i="2"/>
  <c r="J23" i="2"/>
  <c r="J54" i="2"/>
  <c r="J53" i="2"/>
  <c r="I37" i="2" l="1"/>
  <c r="I28" i="2"/>
  <c r="J21" i="2"/>
  <c r="I21" i="2"/>
  <c r="J26" i="2"/>
  <c r="I26" i="2"/>
  <c r="I10" i="2"/>
  <c r="J10" i="2" s="1"/>
  <c r="J9" i="2"/>
  <c r="J55" i="2" s="1"/>
  <c r="I9" i="2"/>
  <c r="I12" i="2"/>
  <c r="I13" i="2"/>
  <c r="I14" i="2"/>
  <c r="I15" i="2"/>
  <c r="I16" i="2"/>
  <c r="I17" i="2"/>
  <c r="I18" i="2"/>
  <c r="I19" i="2"/>
  <c r="I11" i="2"/>
  <c r="I55" i="2" l="1"/>
  <c r="E19" i="1"/>
  <c r="H18" i="1"/>
  <c r="I18" i="1" s="1"/>
  <c r="J18" i="1" s="1"/>
  <c r="H17" i="1"/>
  <c r="I17" i="1" s="1"/>
  <c r="J17" i="1" s="1"/>
  <c r="H16" i="1"/>
  <c r="I16" i="1" s="1"/>
  <c r="J16" i="1" s="1"/>
  <c r="H15" i="1"/>
  <c r="I15" i="1" s="1"/>
  <c r="J15" i="1" s="1"/>
  <c r="H14" i="1"/>
  <c r="I14" i="1" s="1"/>
  <c r="J14" i="1" s="1"/>
  <c r="H13" i="1"/>
  <c r="I13" i="1" s="1"/>
  <c r="J13" i="1" s="1"/>
  <c r="H12" i="1"/>
  <c r="I12" i="1" s="1"/>
  <c r="J12" i="1" s="1"/>
  <c r="H11" i="1"/>
  <c r="I11" i="1" s="1"/>
  <c r="J11" i="1" s="1"/>
  <c r="H10" i="1"/>
  <c r="I10" i="1" s="1"/>
  <c r="J10" i="1" s="1"/>
  <c r="H9" i="1"/>
  <c r="I9" i="1" s="1"/>
  <c r="I19" i="1" l="1"/>
  <c r="J9" i="1"/>
  <c r="J19" i="1" s="1"/>
  <c r="H19" i="1"/>
</calcChain>
</file>

<file path=xl/sharedStrings.xml><?xml version="1.0" encoding="utf-8"?>
<sst xmlns="http://schemas.openxmlformats.org/spreadsheetml/2006/main" count="406" uniqueCount="296">
  <si>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</si>
  <si>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</si>
  <si>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</si>
  <si>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</si>
  <si>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</si>
  <si>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</si>
  <si>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</si>
  <si>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</si>
  <si>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</si>
  <si>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</si>
  <si>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</si>
  <si>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</si>
  <si>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</si>
  <si>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</si>
  <si>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</si>
  <si>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</si>
  <si>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</si>
  <si>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</si>
  <si>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</si>
  <si>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</si>
  <si>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</si>
  <si>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</si>
  <si>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</si>
  <si>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</si>
  <si>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</si>
  <si>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</si>
  <si>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</si>
  <si>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</si>
  <si>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</si>
  <si>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</si>
  <si>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</si>
  <si>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</si>
  <si>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</si>
  <si>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</si>
  <si>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</si>
  <si>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</si>
  <si>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</si>
  <si>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</si>
  <si>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</si>
  <si>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</si>
  <si>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 xml:space="preserve">Villanueva Ana Isabel </t>
  </si>
  <si>
    <t>Palacios Santiago Hilda Guillermina</t>
  </si>
  <si>
    <t>González Piz Agustín</t>
  </si>
  <si>
    <t xml:space="preserve">Monroy Martínez Francisco Javier </t>
  </si>
  <si>
    <t>Topete Valdez Ana Xóchitl</t>
  </si>
  <si>
    <t>León Núñez Héctor Alexander</t>
  </si>
  <si>
    <t>Rodríguez Sandoval Abraham</t>
  </si>
  <si>
    <t>Teposte Reyes Jesús</t>
  </si>
  <si>
    <t xml:space="preserve">González Varela Fidel </t>
  </si>
  <si>
    <t>Macías Vega Irma</t>
  </si>
  <si>
    <t xml:space="preserve">León Ruiz Salvador </t>
  </si>
  <si>
    <t>Ramírez González Yesenia</t>
  </si>
  <si>
    <t>Martínez Serratos Isidro Guadalupe</t>
  </si>
  <si>
    <t xml:space="preserve">Zúñiga Ávila Oscar Rodolfo </t>
  </si>
  <si>
    <t>Zúñiga Vejar Manuel Gerardo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</si>
  <si>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</si>
  <si>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</si>
  <si>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</si>
  <si>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</si>
  <si>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</si>
  <si>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</si>
  <si>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</si>
  <si>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</si>
  <si>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Directora Casa de Cultura </t>
  </si>
  <si>
    <t xml:space="preserve">Director Desarrollo Rural </t>
  </si>
  <si>
    <t xml:space="preserve">Director Deportes </t>
  </si>
  <si>
    <t xml:space="preserve">Director Transparencia </t>
  </si>
  <si>
    <t xml:space="preserve">Directora Ecologia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</si>
  <si>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</si>
  <si>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</si>
  <si>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</si>
  <si>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</si>
  <si>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</si>
  <si>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>Directora Catastro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</si>
  <si>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</si>
  <si>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</si>
  <si>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</si>
  <si>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</si>
  <si>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</si>
  <si>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</si>
  <si>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</si>
  <si>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</si>
  <si>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</si>
  <si>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</si>
  <si>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</si>
  <si>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 xml:space="preserve">SEGURIDAD PÚBLICA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</si>
  <si>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</si>
  <si>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</si>
  <si>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</si>
  <si>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</si>
  <si>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</si>
  <si>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</si>
  <si>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</si>
  <si>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</si>
  <si>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</si>
  <si>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</si>
  <si>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</si>
  <si>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</si>
  <si>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>DEL 01 AL 15 DE ENERO 2022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</si>
  <si>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</si>
  <si>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</si>
  <si>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</si>
  <si>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</si>
  <si>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</si>
  <si>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 xml:space="preserve">Vega Ayon Elizabeth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</si>
  <si>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</si>
  <si>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</si>
  <si>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</si>
  <si>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</si>
  <si>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</si>
  <si>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</si>
  <si>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</si>
  <si>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</si>
  <si>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</si>
  <si>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</si>
  <si>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</si>
  <si>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</si>
  <si>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</si>
  <si>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</si>
  <si>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Secretaria Oficialia Mayor </t>
  </si>
  <si>
    <t>Asesor Juridico</t>
  </si>
  <si>
    <t xml:space="preserve">Castellano Buenrostro Hector Martin </t>
  </si>
  <si>
    <t xml:space="preserve">De Los Santos Juan Manuel </t>
  </si>
  <si>
    <t xml:space="preserve">Castañeda Padilla Giovanni </t>
  </si>
  <si>
    <t xml:space="preserve">María Cruz López Flores </t>
  </si>
  <si>
    <t>Moreno Cortes María Guadalupe</t>
  </si>
  <si>
    <t>Vialva Enriques Pablo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</si>
  <si>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</si>
  <si>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</si>
  <si>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</si>
  <si>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</si>
  <si>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</si>
  <si>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 xml:space="preserve">Promotor Deportes </t>
  </si>
  <si>
    <t>Aux. Transparencia</t>
  </si>
  <si>
    <t xml:space="preserve">Comunicación Social 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</si>
  <si>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</si>
  <si>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</si>
  <si>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</si>
  <si>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</si>
  <si>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</si>
  <si>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</si>
  <si>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</si>
  <si>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</si>
  <si>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</si>
  <si>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</si>
  <si>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</si>
  <si>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</si>
  <si>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Montes Zambrano M. Antonio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</si>
  <si>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</si>
  <si>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</si>
  <si>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</si>
  <si>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</si>
  <si>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</si>
  <si>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</si>
  <si>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</si>
  <si>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</si>
  <si>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</si>
  <si>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</si>
  <si>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>Lea Montes Eric</t>
  </si>
  <si>
    <t xml:space="preserve">Orendain Rubio Jorge </t>
  </si>
  <si>
    <t>Maldonado Moreno Roberto</t>
  </si>
  <si>
    <t>Galindo Castañeda Ma. Antonia</t>
  </si>
  <si>
    <t>Becerra Esparza Salvador Alejandro</t>
  </si>
  <si>
    <t>Hidalgo Carrillo Iván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</si>
  <si>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</si>
  <si>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</si>
  <si>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</si>
  <si>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</si>
  <si>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</si>
  <si>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</si>
  <si>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</si>
  <si>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</si>
  <si>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</si>
  <si>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</si>
  <si>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</si>
  <si>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Altamirano Leandro</t>
  </si>
  <si>
    <t>López Corona José Martiniano</t>
  </si>
  <si>
    <t>Montes Zambrano José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</si>
  <si>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</si>
  <si>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</si>
  <si>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</si>
  <si>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</si>
  <si>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</si>
  <si>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</si>
  <si>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</si>
  <si>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</si>
  <si>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</si>
  <si>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</si>
  <si>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</si>
  <si>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</si>
  <si>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</si>
  <si>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</si>
  <si>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</si>
  <si>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</si>
  <si>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</si>
  <si>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</si>
  <si>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</si>
  <si>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</si>
  <si>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</si>
  <si>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</si>
  <si>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Aseo Unidad Deportiva </t>
  </si>
  <si>
    <t xml:space="preserve">Aux. Aseo Municipal </t>
  </si>
  <si>
    <t xml:space="preserve">Aux. Rastro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</si>
  <si>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</si>
  <si>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</si>
  <si>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</si>
  <si>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</si>
  <si>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</si>
  <si>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</si>
  <si>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</si>
  <si>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</si>
  <si>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</si>
  <si>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</si>
  <si>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</si>
  <si>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>Díaz Vargas Jose Guadalupe</t>
  </si>
  <si>
    <t>Aux.General</t>
  </si>
  <si>
    <t xml:space="preserve">Encargado de Bomba Conocas </t>
  </si>
  <si>
    <t xml:space="preserve">Encargado Cementerio Municipal </t>
  </si>
  <si>
    <t>Téllez Ceseña Genaro</t>
  </si>
  <si>
    <t xml:space="preserve">Policia de Linea </t>
  </si>
  <si>
    <t>PROTECCIÓN CIVIL</t>
  </si>
  <si>
    <t xml:space="preserve">PROTECCIÓN CIVIL </t>
  </si>
  <si>
    <t>Valdez Valderrama Carlos Alonso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</si>
  <si>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</si>
  <si>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</si>
  <si>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</si>
  <si>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</si>
  <si>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</si>
  <si>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</si>
  <si>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</si>
  <si>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</si>
  <si>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</si>
  <si>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</si>
  <si>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Ledesma Padilla Alan Alonso </t>
  </si>
  <si>
    <t xml:space="preserve">Oficial de Linea </t>
  </si>
  <si>
    <t xml:space="preserve">Zambrano Arriaga Marcela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</si>
  <si>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</si>
  <si>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</si>
  <si>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</si>
  <si>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</si>
  <si>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</si>
  <si>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</si>
  <si>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</si>
  <si>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 xml:space="preserve">Castañeda Garcia Adolfo </t>
  </si>
  <si>
    <t>Amezquita Zambrano Belen</t>
  </si>
  <si>
    <t>Valdez Guzman Geronimo</t>
  </si>
  <si>
    <t>DEL 01 AL 15 DE ENERO  DE 2022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</si>
  <si>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</si>
  <si>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</si>
  <si>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</si>
  <si>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</si>
  <si>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</si>
  <si>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</si>
  <si>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</si>
  <si>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</si>
  <si>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OFICIAL DE LINEA(PROTEC.CIVIL)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</si>
  <si>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</si>
  <si>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</si>
  <si>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</si>
  <si>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</si>
  <si>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</si>
  <si>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</si>
  <si>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</si>
  <si>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</si>
  <si>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</si>
  <si>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</si>
  <si>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</si>
  <si>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</si>
  <si>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</si>
  <si>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</si>
  <si>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</si>
  <si>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</si>
  <si>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</si>
  <si>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</si>
  <si>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</si>
  <si>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</si>
  <si>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DEL 01 AL 15 DE ENERO </t>
  </si>
  <si>
    <t xml:space="preserve">Mayorga Corona Francisco Macario </t>
  </si>
  <si>
    <t xml:space="preserve"> Lorenzo</t>
  </si>
  <si>
    <t xml:space="preserve"> Iliana </t>
  </si>
  <si>
    <t xml:space="preserve"> German</t>
  </si>
  <si>
    <t xml:space="preserve"> Jesus David</t>
  </si>
  <si>
    <t xml:space="preserve"> Jose Isabel</t>
  </si>
  <si>
    <t xml:space="preserve"> Paulino</t>
  </si>
  <si>
    <t xml:space="preserve"> Jose Guadalupe </t>
  </si>
  <si>
    <t xml:space="preserve"> Jose de Jesus </t>
  </si>
  <si>
    <t xml:space="preserve"> Abel </t>
  </si>
  <si>
    <t xml:space="preserve"> Jose Juan </t>
  </si>
  <si>
    <t xml:space="preserve"> Mario Arturo </t>
  </si>
  <si>
    <t xml:space="preserve"> Juan Carlos </t>
  </si>
  <si>
    <t xml:space="preserve"> Jesus </t>
  </si>
  <si>
    <t xml:space="preserve"> Pablo Ivan </t>
  </si>
  <si>
    <t xml:space="preserve"> Alejandra Marlenne </t>
  </si>
  <si>
    <t xml:space="preserve"> Joaquin</t>
  </si>
  <si>
    <t xml:space="preserve"> Yutzin Brenda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</si>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</sst>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6">
    <xf numFmtId="0" fontId="0" fillId="0" borderId="0" xfId="0"/>
    <xf numFmtId="0" fontId="0" fillId="0" borderId="1" xfId="0" applyBorder="1"/>
    <xf numFmtId="0" fontId="0" fillId="0" borderId="4" xfId="0" applyBorder="1"/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44" fontId="0" fillId="0" borderId="6" xfId="1" applyFont="1" applyBorder="1" applyAlignment="1">
      <alignment horizontal="left" vertical="center"/>
    </xf>
    <xf numFmtId="8" fontId="0" fillId="0" borderId="6" xfId="1" applyNumberFormat="1" applyFont="1" applyBorder="1" applyAlignment="1">
      <alignment horizontal="center" vertical="center"/>
    </xf>
    <xf numFmtId="0" fontId="0" fillId="0" borderId="6" xfId="0" applyBorder="1" applyAlignment="1">
      <alignment horizontal="left"/>
    </xf>
    <xf numFmtId="44" fontId="0" fillId="0" borderId="6" xfId="1" applyFont="1" applyBorder="1" applyAlignment="1">
      <alignment horizontal="center" vertical="center"/>
    </xf>
    <xf numFmtId="44" fontId="0" fillId="0" borderId="6" xfId="0" applyNumberFormat="1" applyBorder="1" applyAlignment="1">
      <alignment horizontal="left" vertical="center"/>
    </xf>
    <xf numFmtId="0" fontId="0" fillId="3" borderId="0" xfId="0" applyFill="1"/>
    <xf numFmtId="0" fontId="6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44" fontId="0" fillId="0" borderId="6" xfId="1" applyFont="1" applyBorder="1" applyAlignment="1">
      <alignment vertical="center"/>
    </xf>
    <xf numFmtId="44" fontId="0" fillId="0" borderId="6" xfId="0" applyNumberFormat="1" applyBorder="1" applyAlignment="1">
      <alignment vertical="center"/>
    </xf>
    <xf numFmtId="44" fontId="0" fillId="0" borderId="8" xfId="1" applyFont="1" applyFill="1" applyBorder="1" applyAlignment="1">
      <alignment vertical="center"/>
    </xf>
    <xf numFmtId="0" fontId="0" fillId="0" borderId="6" xfId="0" applyBorder="1"/>
    <xf numFmtId="44" fontId="1" fillId="0" borderId="6" xfId="1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/>
    </xf>
    <xf numFmtId="44" fontId="1" fillId="0" borderId="6" xfId="1" applyFont="1" applyFill="1" applyBorder="1" applyAlignment="1">
      <alignment horizontal="left" vertical="center" wrapText="1"/>
    </xf>
    <xf numFmtId="0" fontId="9" fillId="0" borderId="6" xfId="0" applyFont="1" applyBorder="1" applyAlignment="1">
      <alignment horizontal="center" vertical="center"/>
    </xf>
    <xf numFmtId="44" fontId="0" fillId="0" borderId="6" xfId="1" applyFont="1" applyFill="1" applyBorder="1" applyAlignment="1">
      <alignment vertical="center"/>
    </xf>
    <xf numFmtId="0" fontId="0" fillId="0" borderId="9" xfId="0" applyBorder="1" applyAlignment="1">
      <alignment horizontal="center"/>
    </xf>
    <xf numFmtId="0" fontId="6" fillId="0" borderId="9" xfId="0" applyFont="1" applyBorder="1" applyAlignment="1">
      <alignment vertical="center"/>
    </xf>
    <xf numFmtId="0" fontId="0" fillId="0" borderId="9" xfId="0" applyBorder="1" applyAlignment="1">
      <alignment vertical="center"/>
    </xf>
    <xf numFmtId="44" fontId="0" fillId="0" borderId="9" xfId="1" applyFont="1" applyBorder="1"/>
    <xf numFmtId="0" fontId="0" fillId="0" borderId="9" xfId="0" applyBorder="1"/>
    <xf numFmtId="44" fontId="0" fillId="0" borderId="9" xfId="0" applyNumberFormat="1" applyBorder="1"/>
    <xf numFmtId="44" fontId="0" fillId="0" borderId="4" xfId="1" applyFont="1" applyFill="1" applyBorder="1" applyAlignment="1">
      <alignment vertical="center"/>
    </xf>
    <xf numFmtId="44" fontId="0" fillId="0" borderId="0" xfId="0" applyNumberFormat="1"/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44" fontId="0" fillId="0" borderId="8" xfId="1" applyFont="1" applyBorder="1" applyAlignment="1">
      <alignment vertical="center"/>
    </xf>
    <xf numFmtId="44" fontId="1" fillId="0" borderId="8" xfId="1" applyFont="1" applyFill="1" applyBorder="1" applyAlignment="1">
      <alignment horizontal="left" vertical="center" wrapText="1"/>
    </xf>
    <xf numFmtId="44" fontId="1" fillId="0" borderId="8" xfId="1" applyFont="1" applyFill="1" applyBorder="1" applyAlignment="1">
      <alignment horizontal="left" vertical="center"/>
    </xf>
    <xf numFmtId="0" fontId="9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/>
    </xf>
    <xf numFmtId="44" fontId="9" fillId="0" borderId="8" xfId="1" applyFont="1" applyFill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6" fillId="0" borderId="8" xfId="0" applyFont="1" applyBorder="1" applyAlignment="1">
      <alignment vertical="center"/>
    </xf>
    <xf numFmtId="0" fontId="0" fillId="0" borderId="8" xfId="0" applyBorder="1"/>
    <xf numFmtId="0" fontId="2" fillId="2" borderId="16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0" fillId="0" borderId="19" xfId="0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left"/>
    </xf>
    <xf numFmtId="0" fontId="0" fillId="0" borderId="19" xfId="0" applyBorder="1"/>
    <xf numFmtId="0" fontId="9" fillId="0" borderId="23" xfId="0" applyFont="1" applyBorder="1" applyAlignment="1">
      <alignment horizontal="left" vertical="center"/>
    </xf>
    <xf numFmtId="0" fontId="0" fillId="0" borderId="23" xfId="0" applyBorder="1"/>
    <xf numFmtId="44" fontId="2" fillId="4" borderId="25" xfId="0" applyNumberFormat="1" applyFont="1" applyFill="1" applyBorder="1"/>
    <xf numFmtId="0" fontId="2" fillId="4" borderId="25" xfId="0" applyFont="1" applyFill="1" applyBorder="1"/>
    <xf numFmtId="0" fontId="2" fillId="4" borderId="26" xfId="0" applyFont="1" applyFill="1" applyBorder="1"/>
    <xf numFmtId="0" fontId="0" fillId="0" borderId="8" xfId="0" applyBorder="1" applyAlignment="1">
      <alignment vertical="center" wrapText="1"/>
    </xf>
    <xf numFmtId="0" fontId="0" fillId="0" borderId="8" xfId="0" applyBorder="1" applyAlignment="1">
      <alignment horizontal="center" vertical="center" wrapText="1"/>
    </xf>
    <xf numFmtId="44" fontId="0" fillId="0" borderId="8" xfId="0" applyNumberFormat="1" applyBorder="1" applyAlignment="1">
      <alignment vertical="center"/>
    </xf>
    <xf numFmtId="0" fontId="0" fillId="0" borderId="8" xfId="0" applyBorder="1" applyAlignment="1">
      <alignment horizontal="center"/>
    </xf>
    <xf numFmtId="44" fontId="0" fillId="0" borderId="8" xfId="1" applyFont="1" applyBorder="1"/>
    <xf numFmtId="44" fontId="0" fillId="0" borderId="8" xfId="0" applyNumberFormat="1" applyBorder="1"/>
    <xf numFmtId="0" fontId="2" fillId="2" borderId="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7" xfId="0" applyFont="1" applyFill="1" applyBorder="1"/>
    <xf numFmtId="44" fontId="2" fillId="2" borderId="7" xfId="0" applyNumberFormat="1" applyFont="1" applyFill="1" applyBorder="1"/>
    <xf numFmtId="0" fontId="0" fillId="0" borderId="2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4" borderId="26" xfId="0" applyFill="1" applyBorder="1"/>
    <xf numFmtId="0" fontId="0" fillId="0" borderId="32" xfId="0" applyBorder="1" applyAlignment="1">
      <alignment horizontal="center" vertical="center"/>
    </xf>
    <xf numFmtId="0" fontId="6" fillId="0" borderId="33" xfId="0" applyFont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3" xfId="0" applyBorder="1" applyAlignment="1">
      <alignment horizontal="center" vertical="center"/>
    </xf>
    <xf numFmtId="44" fontId="0" fillId="0" borderId="33" xfId="1" applyFont="1" applyBorder="1" applyAlignment="1">
      <alignment vertical="center"/>
    </xf>
    <xf numFmtId="0" fontId="0" fillId="0" borderId="34" xfId="0" applyBorder="1" applyAlignment="1">
      <alignment vertical="center"/>
    </xf>
    <xf numFmtId="44" fontId="0" fillId="0" borderId="33" xfId="0" applyNumberFormat="1" applyBorder="1" applyAlignment="1">
      <alignment vertical="center"/>
    </xf>
    <xf numFmtId="0" fontId="0" fillId="0" borderId="35" xfId="0" applyBorder="1" applyAlignment="1">
      <alignment horizontal="center" vertical="center"/>
    </xf>
    <xf numFmtId="0" fontId="6" fillId="0" borderId="36" xfId="0" applyFont="1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6" xfId="0" applyBorder="1" applyAlignment="1">
      <alignment horizontal="center" vertical="center"/>
    </xf>
    <xf numFmtId="44" fontId="0" fillId="0" borderId="36" xfId="1" applyFont="1" applyBorder="1" applyAlignment="1">
      <alignment vertical="center"/>
    </xf>
    <xf numFmtId="44" fontId="1" fillId="0" borderId="36" xfId="1" applyFont="1" applyFill="1" applyBorder="1" applyAlignment="1">
      <alignment horizontal="left" vertical="center" wrapText="1"/>
    </xf>
    <xf numFmtId="44" fontId="1" fillId="0" borderId="36" xfId="1" applyFont="1" applyFill="1" applyBorder="1" applyAlignment="1">
      <alignment horizontal="left" vertical="center"/>
    </xf>
    <xf numFmtId="0" fontId="0" fillId="0" borderId="37" xfId="0" applyBorder="1"/>
    <xf numFmtId="44" fontId="1" fillId="0" borderId="33" xfId="1" applyFont="1" applyFill="1" applyBorder="1" applyAlignment="1">
      <alignment horizontal="left" vertical="center" wrapText="1"/>
    </xf>
    <xf numFmtId="44" fontId="1" fillId="0" borderId="33" xfId="1" applyFont="1" applyFill="1" applyBorder="1" applyAlignment="1">
      <alignment horizontal="left" vertical="center"/>
    </xf>
    <xf numFmtId="0" fontId="0" fillId="0" borderId="34" xfId="0" applyBorder="1"/>
    <xf numFmtId="0" fontId="9" fillId="0" borderId="36" xfId="0" applyFont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9" fillId="0" borderId="33" xfId="0" applyFont="1" applyBorder="1" applyAlignment="1">
      <alignment horizontal="center" vertical="center"/>
    </xf>
    <xf numFmtId="44" fontId="0" fillId="0" borderId="33" xfId="1" applyFont="1" applyFill="1" applyBorder="1" applyAlignment="1">
      <alignment vertical="center"/>
    </xf>
    <xf numFmtId="0" fontId="0" fillId="0" borderId="6" xfId="0" applyBorder="1" applyAlignment="1">
      <alignment wrapText="1"/>
    </xf>
    <xf numFmtId="43" fontId="0" fillId="0" borderId="6" xfId="0" applyNumberFormat="1" applyBorder="1"/>
    <xf numFmtId="43" fontId="0" fillId="0" borderId="8" xfId="0" applyNumberFormat="1" applyBorder="1"/>
    <xf numFmtId="0" fontId="0" fillId="0" borderId="8" xfId="0" applyBorder="1" applyAlignment="1">
      <alignment horizontal="left"/>
    </xf>
    <xf numFmtId="43" fontId="2" fillId="2" borderId="25" xfId="0" applyNumberFormat="1" applyFont="1" applyFill="1" applyBorder="1"/>
    <xf numFmtId="0" fontId="0" fillId="0" borderId="13" xfId="0" applyBorder="1"/>
    <xf numFmtId="0" fontId="0" fillId="0" borderId="14" xfId="0" applyBorder="1"/>
    <xf numFmtId="0" fontId="0" fillId="0" borderId="16" xfId="0" applyBorder="1"/>
    <xf numFmtId="0" fontId="12" fillId="2" borderId="16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left"/>
    </xf>
    <xf numFmtId="0" fontId="0" fillId="0" borderId="36" xfId="0" applyBorder="1"/>
    <xf numFmtId="43" fontId="0" fillId="0" borderId="36" xfId="0" applyNumberFormat="1" applyBorder="1"/>
    <xf numFmtId="44" fontId="0" fillId="0" borderId="6" xfId="1" applyFont="1" applyBorder="1"/>
    <xf numFmtId="44" fontId="0" fillId="0" borderId="36" xfId="1" applyFont="1" applyBorder="1"/>
    <xf numFmtId="0" fontId="2" fillId="2" borderId="7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10" fillId="5" borderId="4" xfId="0" applyFont="1" applyFill="1" applyBorder="1" applyAlignment="1">
      <alignment horizontal="left" wrapText="1"/>
    </xf>
    <xf numFmtId="0" fontId="10" fillId="5" borderId="0" xfId="0" applyFont="1" applyFill="1" applyAlignment="1">
      <alignment horizontal="left" wrapText="1"/>
    </xf>
    <xf numFmtId="0" fontId="10" fillId="5" borderId="5" xfId="0" applyFont="1" applyFill="1" applyBorder="1" applyAlignment="1">
      <alignment horizontal="left" wrapText="1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4" borderId="31" xfId="0" applyFont="1" applyFill="1" applyBorder="1" applyAlignment="1">
      <alignment horizontal="center"/>
    </xf>
    <xf numFmtId="0" fontId="2" fillId="4" borderId="25" xfId="0" applyFont="1" applyFill="1" applyBorder="1" applyAlignment="1">
      <alignment horizontal="center"/>
    </xf>
    <xf numFmtId="0" fontId="10" fillId="5" borderId="27" xfId="0" applyFont="1" applyFill="1" applyBorder="1" applyAlignment="1">
      <alignment horizontal="left"/>
    </xf>
    <xf numFmtId="0" fontId="10" fillId="5" borderId="28" xfId="0" applyFont="1" applyFill="1" applyBorder="1" applyAlignment="1">
      <alignment horizontal="left"/>
    </xf>
    <xf numFmtId="0" fontId="10" fillId="5" borderId="29" xfId="0" applyFont="1" applyFill="1" applyBorder="1" applyAlignment="1">
      <alignment horizontal="left"/>
    </xf>
    <xf numFmtId="0" fontId="10" fillId="5" borderId="27" xfId="0" applyFont="1" applyFill="1" applyBorder="1" applyAlignment="1">
      <alignment horizontal="left" vertical="center"/>
    </xf>
    <xf numFmtId="0" fontId="10" fillId="5" borderId="28" xfId="0" applyFont="1" applyFill="1" applyBorder="1" applyAlignment="1">
      <alignment horizontal="left" vertical="center"/>
    </xf>
    <xf numFmtId="0" fontId="10" fillId="5" borderId="29" xfId="0" applyFont="1" applyFill="1" applyBorder="1" applyAlignment="1">
      <alignment horizontal="left" vertic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10" fillId="5" borderId="16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17" xfId="0" applyFont="1" applyFill="1" applyBorder="1" applyAlignment="1">
      <alignment horizontal="left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wrapText="1"/>
    </xf>
    <xf numFmtId="0" fontId="7" fillId="2" borderId="17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10" fillId="5" borderId="10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10" fillId="5" borderId="12" xfId="0" applyFont="1" applyFill="1" applyBorder="1" applyAlignment="1">
      <alignment horizontal="left"/>
    </xf>
    <xf numFmtId="0" fontId="2" fillId="4" borderId="24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0" fillId="0" borderId="2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1" fillId="5" borderId="10" xfId="0" applyFont="1" applyFill="1" applyBorder="1" applyAlignment="1">
      <alignment horizontal="left"/>
    </xf>
    <xf numFmtId="0" fontId="11" fillId="5" borderId="11" xfId="0" applyFont="1" applyFill="1" applyBorder="1" applyAlignment="1">
      <alignment horizontal="left"/>
    </xf>
    <xf numFmtId="0" fontId="11" fillId="5" borderId="12" xfId="0" applyFont="1" applyFill="1" applyBorder="1" applyAlignment="1">
      <alignment horizontal="left"/>
    </xf>
    <xf numFmtId="0" fontId="2" fillId="2" borderId="25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3" fillId="5" borderId="27" xfId="0" applyFont="1" applyFill="1" applyBorder="1" applyAlignment="1">
      <alignment horizontal="left"/>
    </xf>
    <xf numFmtId="0" fontId="3" fillId="5" borderId="28" xfId="0" applyFont="1" applyFill="1" applyBorder="1" applyAlignment="1">
      <alignment horizontal="left"/>
    </xf>
    <xf numFmtId="0" fontId="3" fillId="5" borderId="29" xfId="0" applyFont="1" applyFill="1" applyBorder="1" applyAlignment="1">
      <alignment horizontal="left"/>
    </xf>
    <xf numFmtId="0" fontId="7" fillId="2" borderId="0" xfId="0" applyFont="1" applyFill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3" fillId="5" borderId="16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17" xfId="0" applyFont="1" applyFill="1" applyBorder="1" applyAlignment="1">
      <alignment horizontal="left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9"/>
  <sheetViews>
    <sheetView workbookViewId="0">
      <selection activeCell="L11" sqref="L11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10" width="14" customWidth="1"/>
    <col min="11" max="11" width="28.7109375" customWidth="1"/>
  </cols>
  <sheetData>
    <row r="1" spans="1:11" x14ac:dyDescent="0.25">
      <c r="A1" s="1"/>
      <c r="B1" s="116"/>
      <c r="C1" s="118" t="s">
        <v>0</v>
      </c>
      <c r="D1" s="118"/>
      <c r="E1" s="118"/>
      <c r="F1" s="118"/>
      <c r="G1" s="118"/>
      <c r="H1" s="118"/>
      <c r="I1" s="118"/>
      <c r="J1" s="118"/>
      <c r="K1" s="119"/>
    </row>
    <row r="2" spans="1:11" x14ac:dyDescent="0.25">
      <c r="A2" s="2"/>
      <c r="B2" s="117"/>
      <c r="C2" s="120"/>
      <c r="D2" s="120"/>
      <c r="E2" s="120"/>
      <c r="F2" s="120"/>
      <c r="G2" s="120"/>
      <c r="H2" s="120"/>
      <c r="I2" s="120"/>
      <c r="J2" s="120"/>
      <c r="K2" s="121"/>
    </row>
    <row r="3" spans="1:11" x14ac:dyDescent="0.25">
      <c r="A3" s="2"/>
      <c r="B3" s="117"/>
      <c r="C3" s="120"/>
      <c r="D3" s="120"/>
      <c r="E3" s="120"/>
      <c r="F3" s="120"/>
      <c r="G3" s="120"/>
      <c r="H3" s="120"/>
      <c r="I3" s="120"/>
      <c r="J3" s="120"/>
      <c r="K3" s="121"/>
    </row>
    <row r="4" spans="1:11" x14ac:dyDescent="0.25">
      <c r="A4" s="2"/>
      <c r="B4" s="117"/>
      <c r="C4" s="120" t="s">
        <v>1</v>
      </c>
      <c r="D4" s="120"/>
      <c r="E4" s="120"/>
      <c r="F4" s="120"/>
      <c r="G4" s="120"/>
      <c r="H4" s="120"/>
      <c r="I4" s="120"/>
      <c r="J4" s="120"/>
      <c r="K4" s="121"/>
    </row>
    <row r="5" spans="1:11" x14ac:dyDescent="0.25">
      <c r="A5" s="2"/>
      <c r="B5" s="117"/>
      <c r="C5" s="120"/>
      <c r="D5" s="120"/>
      <c r="E5" s="120"/>
      <c r="F5" s="120"/>
      <c r="G5" s="120"/>
      <c r="H5" s="120"/>
      <c r="I5" s="120"/>
      <c r="J5" s="120"/>
      <c r="K5" s="121"/>
    </row>
    <row r="6" spans="1:11" ht="11.25" customHeight="1" x14ac:dyDescent="0.25">
      <c r="A6" s="2"/>
      <c r="B6" s="117"/>
      <c r="C6" s="122" t="s">
        <v>246</v>
      </c>
      <c r="D6" s="122"/>
      <c r="E6" s="122"/>
      <c r="F6" s="122"/>
      <c r="G6" s="122"/>
      <c r="H6" s="122"/>
      <c r="I6" s="122"/>
      <c r="J6" s="122"/>
      <c r="K6" s="123"/>
    </row>
    <row r="7" spans="1:11" ht="15.75" x14ac:dyDescent="0.25">
      <c r="A7" s="124" t="s">
        <v>14</v>
      </c>
      <c r="B7" s="125"/>
      <c r="C7" s="125"/>
      <c r="D7" s="125"/>
      <c r="E7" s="125"/>
      <c r="F7" s="125"/>
      <c r="G7" s="125"/>
      <c r="H7" s="125"/>
      <c r="I7" s="125"/>
      <c r="J7" s="125"/>
      <c r="K7" s="126"/>
    </row>
    <row r="8" spans="1:11" ht="30" x14ac:dyDescent="0.25">
      <c r="A8" s="67" t="s">
        <v>15</v>
      </c>
      <c r="B8" s="67" t="s">
        <v>16</v>
      </c>
      <c r="C8" s="67" t="s">
        <v>17</v>
      </c>
      <c r="D8" s="68" t="s">
        <v>100</v>
      </c>
      <c r="E8" s="68" t="s">
        <v>18</v>
      </c>
      <c r="F8" s="68" t="s">
        <v>19</v>
      </c>
      <c r="G8" s="67" t="s">
        <v>20</v>
      </c>
      <c r="H8" s="67" t="s">
        <v>2</v>
      </c>
      <c r="I8" s="68" t="s">
        <v>21</v>
      </c>
      <c r="J8" s="68" t="s">
        <v>22</v>
      </c>
      <c r="K8" s="67" t="s">
        <v>23</v>
      </c>
    </row>
    <row r="9" spans="1:11" ht="27" customHeight="1" x14ac:dyDescent="0.25">
      <c r="A9" s="3">
        <v>1</v>
      </c>
      <c r="B9" s="4" t="s">
        <v>3</v>
      </c>
      <c r="C9" s="3" t="s">
        <v>4</v>
      </c>
      <c r="D9" s="3">
        <v>15</v>
      </c>
      <c r="E9" s="5">
        <v>12350</v>
      </c>
      <c r="F9" s="6">
        <v>0</v>
      </c>
      <c r="G9" s="7"/>
      <c r="H9" s="5">
        <f>(E9-6602.71)*0.2136+699.3</f>
        <v>1926.9211439999999</v>
      </c>
      <c r="I9" s="8">
        <f>H9</f>
        <v>1926.9211439999999</v>
      </c>
      <c r="J9" s="9">
        <f>E9-I9</f>
        <v>10423.078856</v>
      </c>
      <c r="K9" s="7"/>
    </row>
    <row r="10" spans="1:11" ht="27" customHeight="1" x14ac:dyDescent="0.25">
      <c r="A10" s="3">
        <v>2</v>
      </c>
      <c r="B10" s="4" t="s">
        <v>5</v>
      </c>
      <c r="C10" s="3" t="s">
        <v>4</v>
      </c>
      <c r="D10" s="3">
        <v>15</v>
      </c>
      <c r="E10" s="5">
        <v>12350</v>
      </c>
      <c r="F10" s="6">
        <v>0</v>
      </c>
      <c r="G10" s="7"/>
      <c r="H10" s="5">
        <f t="shared" ref="H10:H18" si="0">(E10-6602.71)*0.2136+699.3</f>
        <v>1926.9211439999999</v>
      </c>
      <c r="I10" s="8">
        <f>H10</f>
        <v>1926.9211439999999</v>
      </c>
      <c r="J10" s="9">
        <f t="shared" ref="J10:J18" si="1">E10-I10</f>
        <v>10423.078856</v>
      </c>
      <c r="K10" s="7"/>
    </row>
    <row r="11" spans="1:11" ht="27" customHeight="1" x14ac:dyDescent="0.25">
      <c r="A11" s="3">
        <v>3</v>
      </c>
      <c r="B11" s="4" t="s">
        <v>6</v>
      </c>
      <c r="C11" s="3" t="s">
        <v>4</v>
      </c>
      <c r="D11" s="3">
        <v>15</v>
      </c>
      <c r="E11" s="5">
        <v>12350</v>
      </c>
      <c r="F11" s="6">
        <v>0</v>
      </c>
      <c r="G11" s="7"/>
      <c r="H11" s="5">
        <f t="shared" si="0"/>
        <v>1926.9211439999999</v>
      </c>
      <c r="I11" s="8">
        <f t="shared" ref="I11:I18" si="2">H11</f>
        <v>1926.9211439999999</v>
      </c>
      <c r="J11" s="9">
        <f t="shared" si="1"/>
        <v>10423.078856</v>
      </c>
      <c r="K11" s="7"/>
    </row>
    <row r="12" spans="1:11" ht="27" customHeight="1" x14ac:dyDescent="0.25">
      <c r="A12" s="3">
        <v>4</v>
      </c>
      <c r="B12" s="4" t="s">
        <v>7</v>
      </c>
      <c r="C12" s="3" t="s">
        <v>4</v>
      </c>
      <c r="D12" s="3">
        <v>15</v>
      </c>
      <c r="E12" s="5">
        <v>12350</v>
      </c>
      <c r="F12" s="6">
        <v>0</v>
      </c>
      <c r="G12" s="7"/>
      <c r="H12" s="5">
        <f t="shared" si="0"/>
        <v>1926.9211439999999</v>
      </c>
      <c r="I12" s="8">
        <f t="shared" si="2"/>
        <v>1926.9211439999999</v>
      </c>
      <c r="J12" s="9">
        <f>E12-I12</f>
        <v>10423.078856</v>
      </c>
      <c r="K12" s="7"/>
    </row>
    <row r="13" spans="1:11" ht="27" customHeight="1" x14ac:dyDescent="0.25">
      <c r="A13" s="3">
        <v>5</v>
      </c>
      <c r="B13" s="4" t="s">
        <v>8</v>
      </c>
      <c r="C13" s="3" t="s">
        <v>4</v>
      </c>
      <c r="D13" s="3">
        <v>15</v>
      </c>
      <c r="E13" s="5">
        <v>12350</v>
      </c>
      <c r="F13" s="6">
        <v>0</v>
      </c>
      <c r="G13" s="7"/>
      <c r="H13" s="5">
        <f t="shared" si="0"/>
        <v>1926.9211439999999</v>
      </c>
      <c r="I13" s="8">
        <f t="shared" si="2"/>
        <v>1926.9211439999999</v>
      </c>
      <c r="J13" s="9">
        <f t="shared" si="1"/>
        <v>10423.078856</v>
      </c>
      <c r="K13" s="7"/>
    </row>
    <row r="14" spans="1:11" ht="27" customHeight="1" x14ac:dyDescent="0.25">
      <c r="A14" s="3">
        <v>6</v>
      </c>
      <c r="B14" s="4" t="s">
        <v>9</v>
      </c>
      <c r="C14" s="3" t="s">
        <v>4</v>
      </c>
      <c r="D14" s="3">
        <v>15</v>
      </c>
      <c r="E14" s="5">
        <v>12350</v>
      </c>
      <c r="F14" s="6">
        <v>0</v>
      </c>
      <c r="G14" s="7"/>
      <c r="H14" s="5">
        <f t="shared" si="0"/>
        <v>1926.9211439999999</v>
      </c>
      <c r="I14" s="8">
        <f t="shared" si="2"/>
        <v>1926.9211439999999</v>
      </c>
      <c r="J14" s="9">
        <f t="shared" si="1"/>
        <v>10423.078856</v>
      </c>
      <c r="K14" s="7"/>
    </row>
    <row r="15" spans="1:11" ht="27" customHeight="1" x14ac:dyDescent="0.25">
      <c r="A15" s="3">
        <v>7</v>
      </c>
      <c r="B15" s="4" t="s">
        <v>10</v>
      </c>
      <c r="C15" s="3" t="s">
        <v>4</v>
      </c>
      <c r="D15" s="3">
        <v>15</v>
      </c>
      <c r="E15" s="5">
        <v>12350</v>
      </c>
      <c r="F15" s="6">
        <v>0</v>
      </c>
      <c r="G15" s="7"/>
      <c r="H15" s="5">
        <f t="shared" si="0"/>
        <v>1926.9211439999999</v>
      </c>
      <c r="I15" s="8">
        <f t="shared" si="2"/>
        <v>1926.9211439999999</v>
      </c>
      <c r="J15" s="9">
        <f t="shared" si="1"/>
        <v>10423.078856</v>
      </c>
      <c r="K15" s="7"/>
    </row>
    <row r="16" spans="1:11" ht="27" customHeight="1" x14ac:dyDescent="0.25">
      <c r="A16" s="3">
        <v>8</v>
      </c>
      <c r="B16" s="4" t="s">
        <v>11</v>
      </c>
      <c r="C16" s="3" t="s">
        <v>4</v>
      </c>
      <c r="D16" s="3">
        <v>15</v>
      </c>
      <c r="E16" s="5">
        <v>12350</v>
      </c>
      <c r="F16" s="6">
        <v>0</v>
      </c>
      <c r="G16" s="7"/>
      <c r="H16" s="5">
        <f t="shared" si="0"/>
        <v>1926.9211439999999</v>
      </c>
      <c r="I16" s="8">
        <f t="shared" si="2"/>
        <v>1926.9211439999999</v>
      </c>
      <c r="J16" s="9">
        <f t="shared" si="1"/>
        <v>10423.078856</v>
      </c>
      <c r="K16" s="7"/>
    </row>
    <row r="17" spans="1:11" ht="27" customHeight="1" x14ac:dyDescent="0.25">
      <c r="A17" s="3">
        <v>9</v>
      </c>
      <c r="B17" s="4" t="s">
        <v>12</v>
      </c>
      <c r="C17" s="3" t="s">
        <v>4</v>
      </c>
      <c r="D17" s="3">
        <v>15</v>
      </c>
      <c r="E17" s="5">
        <v>12350</v>
      </c>
      <c r="F17" s="6">
        <v>0</v>
      </c>
      <c r="G17" s="7"/>
      <c r="H17" s="5">
        <f t="shared" si="0"/>
        <v>1926.9211439999999</v>
      </c>
      <c r="I17" s="8">
        <f t="shared" si="2"/>
        <v>1926.9211439999999</v>
      </c>
      <c r="J17" s="9">
        <f t="shared" si="1"/>
        <v>10423.078856</v>
      </c>
      <c r="K17" s="7"/>
    </row>
    <row r="18" spans="1:11" ht="27" customHeight="1" x14ac:dyDescent="0.25">
      <c r="A18" s="3">
        <v>10</v>
      </c>
      <c r="B18" s="4" t="s">
        <v>13</v>
      </c>
      <c r="C18" s="3" t="s">
        <v>4</v>
      </c>
      <c r="D18" s="3">
        <v>15</v>
      </c>
      <c r="E18" s="5">
        <v>12350</v>
      </c>
      <c r="F18" s="6">
        <v>0</v>
      </c>
      <c r="G18" s="7"/>
      <c r="H18" s="5">
        <f t="shared" si="0"/>
        <v>1926.9211439999999</v>
      </c>
      <c r="I18" s="8">
        <f t="shared" si="2"/>
        <v>1926.9211439999999</v>
      </c>
      <c r="J18" s="9">
        <f t="shared" si="1"/>
        <v>10423.078856</v>
      </c>
      <c r="K18" s="7"/>
    </row>
    <row r="19" spans="1:11" ht="15.75" thickBot="1" x14ac:dyDescent="0.3">
      <c r="A19" s="115" t="s">
        <v>239</v>
      </c>
      <c r="B19" s="115"/>
      <c r="C19" s="69"/>
      <c r="D19" s="69"/>
      <c r="E19" s="70">
        <f>SUM(E9:E18)</f>
        <v>123500</v>
      </c>
      <c r="F19" s="69"/>
      <c r="G19" s="69"/>
      <c r="H19" s="70">
        <f>SUM(H9:H18)</f>
        <v>19269.211439999999</v>
      </c>
      <c r="I19" s="70">
        <f>SUM(I9:I18)</f>
        <v>19269.211439999999</v>
      </c>
      <c r="J19" s="70">
        <f>SUM(J9:J18)</f>
        <v>104230.78856000002</v>
      </c>
      <c r="K19" s="10"/>
    </row>
  </sheetData>
  <mergeCells count="6">
    <mergeCell ref="A19:B19"/>
    <mergeCell ref="B1:B6"/>
    <mergeCell ref="C1:K3"/>
    <mergeCell ref="C4:K5"/>
    <mergeCell ref="C6:K6"/>
    <mergeCell ref="A7:K7"/>
  </mergeCells>
  <pageMargins left="0.7" right="0.7" top="0.75" bottom="0.75" header="0.3" footer="0.3"/>
  <pageSetup paperSize="14" scale="8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5"/>
  <sheetViews>
    <sheetView zoomScale="80" zoomScaleNormal="80" workbookViewId="0">
      <selection activeCell="N22" sqref="N22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8" max="8" width="12.28515625" customWidth="1"/>
    <col min="9" max="9" width="14.42578125" customWidth="1"/>
    <col min="10" max="10" width="14.7109375" customWidth="1"/>
    <col min="11" max="11" width="34" customWidth="1"/>
  </cols>
  <sheetData>
    <row r="1" spans="1:11" ht="15" customHeight="1" x14ac:dyDescent="0.25">
      <c r="A1" s="138"/>
      <c r="B1" s="139"/>
      <c r="C1" s="144" t="s">
        <v>0</v>
      </c>
      <c r="D1" s="144"/>
      <c r="E1" s="144"/>
      <c r="F1" s="144"/>
      <c r="G1" s="144"/>
      <c r="H1" s="144"/>
      <c r="I1" s="144"/>
      <c r="J1" s="144"/>
      <c r="K1" s="145"/>
    </row>
    <row r="2" spans="1:11" ht="15" customHeight="1" x14ac:dyDescent="0.25">
      <c r="A2" s="140"/>
      <c r="B2" s="117"/>
      <c r="C2" s="120"/>
      <c r="D2" s="120"/>
      <c r="E2" s="120"/>
      <c r="F2" s="120"/>
      <c r="G2" s="120"/>
      <c r="H2" s="120"/>
      <c r="I2" s="120"/>
      <c r="J2" s="120"/>
      <c r="K2" s="146"/>
    </row>
    <row r="3" spans="1:11" ht="15" customHeight="1" x14ac:dyDescent="0.25">
      <c r="A3" s="140"/>
      <c r="B3" s="117"/>
      <c r="C3" s="120"/>
      <c r="D3" s="120"/>
      <c r="E3" s="120"/>
      <c r="F3" s="120"/>
      <c r="G3" s="120"/>
      <c r="H3" s="120"/>
      <c r="I3" s="120"/>
      <c r="J3" s="120"/>
      <c r="K3" s="146"/>
    </row>
    <row r="4" spans="1:11" ht="24.75" customHeight="1" x14ac:dyDescent="0.35">
      <c r="A4" s="140"/>
      <c r="B4" s="117"/>
      <c r="C4" s="147" t="s">
        <v>97</v>
      </c>
      <c r="D4" s="147"/>
      <c r="E4" s="147"/>
      <c r="F4" s="147"/>
      <c r="G4" s="147"/>
      <c r="H4" s="147"/>
      <c r="I4" s="147"/>
      <c r="J4" s="147"/>
      <c r="K4" s="148"/>
    </row>
    <row r="5" spans="1:11" x14ac:dyDescent="0.25">
      <c r="A5" s="140"/>
      <c r="B5" s="117"/>
      <c r="C5" s="149" t="s">
        <v>98</v>
      </c>
      <c r="D5" s="149"/>
      <c r="E5" s="149"/>
      <c r="F5" s="149"/>
      <c r="G5" s="149"/>
      <c r="H5" s="149"/>
      <c r="I5" s="149"/>
      <c r="J5" s="149"/>
      <c r="K5" s="150"/>
    </row>
    <row r="6" spans="1:11" ht="15.75" x14ac:dyDescent="0.25">
      <c r="A6" s="141" t="s">
        <v>55</v>
      </c>
      <c r="B6" s="142"/>
      <c r="C6" s="142"/>
      <c r="D6" s="142"/>
      <c r="E6" s="142"/>
      <c r="F6" s="142"/>
      <c r="G6" s="142"/>
      <c r="H6" s="142"/>
      <c r="I6" s="142"/>
      <c r="J6" s="142"/>
      <c r="K6" s="143"/>
    </row>
    <row r="7" spans="1:11" ht="30" x14ac:dyDescent="0.25">
      <c r="A7" s="44" t="s">
        <v>15</v>
      </c>
      <c r="B7" s="45" t="s">
        <v>92</v>
      </c>
      <c r="C7" s="45" t="s">
        <v>17</v>
      </c>
      <c r="D7" s="46" t="s">
        <v>100</v>
      </c>
      <c r="E7" s="45" t="s">
        <v>18</v>
      </c>
      <c r="F7" s="46" t="s">
        <v>19</v>
      </c>
      <c r="G7" s="45" t="s">
        <v>20</v>
      </c>
      <c r="H7" s="45" t="s">
        <v>93</v>
      </c>
      <c r="I7" s="46" t="s">
        <v>94</v>
      </c>
      <c r="J7" s="45" t="s">
        <v>95</v>
      </c>
      <c r="K7" s="47" t="s">
        <v>96</v>
      </c>
    </row>
    <row r="8" spans="1:11" ht="25.5" customHeight="1" x14ac:dyDescent="0.25">
      <c r="A8" s="48">
        <v>1</v>
      </c>
      <c r="B8" s="12" t="s">
        <v>58</v>
      </c>
      <c r="C8" s="12" t="s">
        <v>59</v>
      </c>
      <c r="D8" s="3">
        <v>15</v>
      </c>
      <c r="E8" s="15">
        <v>26527</v>
      </c>
      <c r="F8" s="15"/>
      <c r="G8" s="15"/>
      <c r="H8" s="15">
        <v>5599.2269999999999</v>
      </c>
      <c r="I8" s="15">
        <v>5599.2269999999999</v>
      </c>
      <c r="J8" s="15">
        <v>20927.773000000001</v>
      </c>
      <c r="K8" s="50"/>
    </row>
    <row r="9" spans="1:11" ht="25.5" customHeight="1" x14ac:dyDescent="0.25">
      <c r="A9" s="48">
        <v>2</v>
      </c>
      <c r="B9" s="11" t="s">
        <v>25</v>
      </c>
      <c r="C9" s="12" t="s">
        <v>56</v>
      </c>
      <c r="D9" s="3">
        <v>15</v>
      </c>
      <c r="E9" s="15">
        <v>8771</v>
      </c>
      <c r="F9" s="12"/>
      <c r="G9" s="12"/>
      <c r="H9" s="15">
        <v>1162.44</v>
      </c>
      <c r="I9" s="15">
        <f>H9</f>
        <v>1162.44</v>
      </c>
      <c r="J9" s="16">
        <f>E9-I9</f>
        <v>7608.5599999999995</v>
      </c>
      <c r="K9" s="50"/>
    </row>
    <row r="10" spans="1:11" ht="25.5" customHeight="1" x14ac:dyDescent="0.25">
      <c r="A10" s="48">
        <v>3</v>
      </c>
      <c r="B10" s="11" t="s">
        <v>27</v>
      </c>
      <c r="C10" s="12" t="s">
        <v>57</v>
      </c>
      <c r="D10" s="3">
        <v>15</v>
      </c>
      <c r="E10" s="15">
        <v>8618.77</v>
      </c>
      <c r="F10" s="12"/>
      <c r="G10" s="12"/>
      <c r="H10" s="15">
        <v>1129.93</v>
      </c>
      <c r="I10" s="15">
        <f>H10</f>
        <v>1129.93</v>
      </c>
      <c r="J10" s="16">
        <f>E10-I10</f>
        <v>7488.84</v>
      </c>
      <c r="K10" s="50"/>
    </row>
    <row r="11" spans="1:11" ht="25.5" customHeight="1" x14ac:dyDescent="0.25">
      <c r="A11" s="48">
        <v>4</v>
      </c>
      <c r="B11" s="11" t="s">
        <v>86</v>
      </c>
      <c r="C11" s="12" t="s">
        <v>87</v>
      </c>
      <c r="D11" s="3">
        <v>15</v>
      </c>
      <c r="E11" s="15">
        <v>7361.35</v>
      </c>
      <c r="F11" s="12"/>
      <c r="G11" s="12"/>
      <c r="H11" s="15">
        <v>611.17999999999995</v>
      </c>
      <c r="I11" s="16">
        <f>H11</f>
        <v>611.17999999999995</v>
      </c>
      <c r="J11" s="15">
        <v>6500</v>
      </c>
      <c r="K11" s="50"/>
    </row>
    <row r="12" spans="1:11" ht="25.5" customHeight="1" x14ac:dyDescent="0.25">
      <c r="A12" s="48">
        <v>5</v>
      </c>
      <c r="B12" s="11" t="s">
        <v>26</v>
      </c>
      <c r="C12" s="12" t="s">
        <v>60</v>
      </c>
      <c r="D12" s="3">
        <v>15</v>
      </c>
      <c r="E12" s="15">
        <v>6111.18</v>
      </c>
      <c r="F12" s="12"/>
      <c r="G12" s="12"/>
      <c r="H12" s="15">
        <v>611.17999999999995</v>
      </c>
      <c r="I12" s="16">
        <f t="shared" ref="I12:I19" si="0">H12</f>
        <v>611.17999999999995</v>
      </c>
      <c r="J12" s="15">
        <v>5500</v>
      </c>
      <c r="K12" s="50"/>
    </row>
    <row r="13" spans="1:11" ht="25.5" customHeight="1" x14ac:dyDescent="0.25">
      <c r="A13" s="48">
        <v>6</v>
      </c>
      <c r="B13" s="11" t="s">
        <v>34</v>
      </c>
      <c r="C13" s="12" t="s">
        <v>61</v>
      </c>
      <c r="D13" s="3">
        <v>15</v>
      </c>
      <c r="E13" s="15">
        <v>6111.18</v>
      </c>
      <c r="F13" s="12"/>
      <c r="G13" s="12"/>
      <c r="H13" s="15">
        <v>611.17999999999995</v>
      </c>
      <c r="I13" s="16">
        <f t="shared" si="0"/>
        <v>611.17999999999995</v>
      </c>
      <c r="J13" s="15">
        <v>5500</v>
      </c>
      <c r="K13" s="50"/>
    </row>
    <row r="14" spans="1:11" ht="25.5" customHeight="1" x14ac:dyDescent="0.25">
      <c r="A14" s="48">
        <v>7</v>
      </c>
      <c r="B14" s="11" t="s">
        <v>39</v>
      </c>
      <c r="C14" s="13" t="s">
        <v>62</v>
      </c>
      <c r="D14" s="3">
        <v>15</v>
      </c>
      <c r="E14" s="15">
        <v>6111.18</v>
      </c>
      <c r="F14" s="12"/>
      <c r="G14" s="12"/>
      <c r="H14" s="15">
        <v>611.17999999999995</v>
      </c>
      <c r="I14" s="16">
        <f t="shared" si="0"/>
        <v>611.17999999999995</v>
      </c>
      <c r="J14" s="15">
        <v>5500</v>
      </c>
      <c r="K14" s="50"/>
    </row>
    <row r="15" spans="1:11" ht="25.5" customHeight="1" x14ac:dyDescent="0.25">
      <c r="A15" s="48">
        <v>8</v>
      </c>
      <c r="B15" s="11" t="s">
        <v>40</v>
      </c>
      <c r="C15" s="12" t="s">
        <v>63</v>
      </c>
      <c r="D15" s="3">
        <v>15</v>
      </c>
      <c r="E15" s="15">
        <v>6111.18</v>
      </c>
      <c r="F15" s="12"/>
      <c r="G15" s="12"/>
      <c r="H15" s="15">
        <v>611.17999999999995</v>
      </c>
      <c r="I15" s="16">
        <f t="shared" si="0"/>
        <v>611.17999999999995</v>
      </c>
      <c r="J15" s="15">
        <v>5500</v>
      </c>
      <c r="K15" s="50"/>
    </row>
    <row r="16" spans="1:11" ht="25.5" customHeight="1" x14ac:dyDescent="0.25">
      <c r="A16" s="48">
        <v>9</v>
      </c>
      <c r="B16" s="11" t="s">
        <v>43</v>
      </c>
      <c r="C16" s="12" t="s">
        <v>64</v>
      </c>
      <c r="D16" s="3">
        <v>15</v>
      </c>
      <c r="E16" s="15">
        <v>6358</v>
      </c>
      <c r="F16" s="12"/>
      <c r="G16" s="12"/>
      <c r="H16" s="15">
        <v>655.41</v>
      </c>
      <c r="I16" s="16">
        <f t="shared" si="0"/>
        <v>655.41</v>
      </c>
      <c r="J16" s="15">
        <v>5702.59</v>
      </c>
      <c r="K16" s="50"/>
    </row>
    <row r="17" spans="1:11" ht="25.5" customHeight="1" x14ac:dyDescent="0.25">
      <c r="A17" s="48">
        <v>10</v>
      </c>
      <c r="B17" s="11" t="s">
        <v>42</v>
      </c>
      <c r="C17" s="12" t="s">
        <v>65</v>
      </c>
      <c r="D17" s="3">
        <v>15</v>
      </c>
      <c r="E17" s="15">
        <v>6111.18</v>
      </c>
      <c r="F17" s="12"/>
      <c r="G17" s="12"/>
      <c r="H17" s="15">
        <v>611.17999999999995</v>
      </c>
      <c r="I17" s="16">
        <f t="shared" si="0"/>
        <v>611.17999999999995</v>
      </c>
      <c r="J17" s="15">
        <v>5500</v>
      </c>
      <c r="K17" s="50"/>
    </row>
    <row r="18" spans="1:11" ht="26.25" customHeight="1" x14ac:dyDescent="0.25">
      <c r="A18" s="48">
        <v>11</v>
      </c>
      <c r="B18" s="11" t="s">
        <v>45</v>
      </c>
      <c r="C18" s="12" t="s">
        <v>66</v>
      </c>
      <c r="D18" s="3">
        <v>15</v>
      </c>
      <c r="E18" s="15">
        <v>6111.18</v>
      </c>
      <c r="F18" s="12"/>
      <c r="G18" s="12"/>
      <c r="H18" s="15">
        <v>611.17999999999995</v>
      </c>
      <c r="I18" s="16">
        <f t="shared" si="0"/>
        <v>611.17999999999995</v>
      </c>
      <c r="J18" s="15">
        <v>5500</v>
      </c>
      <c r="K18" s="50"/>
    </row>
    <row r="19" spans="1:11" ht="25.5" customHeight="1" x14ac:dyDescent="0.25">
      <c r="A19" s="48">
        <v>12</v>
      </c>
      <c r="B19" s="11" t="s">
        <v>44</v>
      </c>
      <c r="C19" s="12" t="s">
        <v>67</v>
      </c>
      <c r="D19" s="3">
        <v>15</v>
      </c>
      <c r="E19" s="15">
        <v>6111.18</v>
      </c>
      <c r="F19" s="12"/>
      <c r="G19" s="12"/>
      <c r="H19" s="15">
        <v>611.17999999999995</v>
      </c>
      <c r="I19" s="16">
        <f t="shared" si="0"/>
        <v>611.17999999999995</v>
      </c>
      <c r="J19" s="15">
        <v>5500</v>
      </c>
      <c r="K19" s="50"/>
    </row>
    <row r="20" spans="1:11" ht="25.5" customHeight="1" x14ac:dyDescent="0.25">
      <c r="A20" s="48">
        <v>13</v>
      </c>
      <c r="B20" s="11" t="s">
        <v>35</v>
      </c>
      <c r="C20" s="12" t="s">
        <v>68</v>
      </c>
      <c r="D20" s="3">
        <v>15</v>
      </c>
      <c r="E20" s="15">
        <v>3707</v>
      </c>
      <c r="F20" s="12"/>
      <c r="G20" s="12"/>
      <c r="H20" s="15">
        <v>268.175792</v>
      </c>
      <c r="I20" s="15">
        <v>268.175792</v>
      </c>
      <c r="J20" s="15">
        <v>3438.824208</v>
      </c>
      <c r="K20" s="50"/>
    </row>
    <row r="21" spans="1:11" ht="25.5" customHeight="1" x14ac:dyDescent="0.25">
      <c r="A21" s="48">
        <v>14</v>
      </c>
      <c r="B21" s="11" t="s">
        <v>28</v>
      </c>
      <c r="C21" s="12" t="s">
        <v>70</v>
      </c>
      <c r="D21" s="3">
        <v>15</v>
      </c>
      <c r="E21" s="15">
        <v>5436.85</v>
      </c>
      <c r="F21" s="12"/>
      <c r="G21" s="12"/>
      <c r="H21" s="15">
        <v>491.84</v>
      </c>
      <c r="I21" s="15">
        <f>H21</f>
        <v>491.84</v>
      </c>
      <c r="J21" s="15">
        <f>E21-I21</f>
        <v>4945.01</v>
      </c>
      <c r="K21" s="50"/>
    </row>
    <row r="22" spans="1:11" ht="25.5" customHeight="1" x14ac:dyDescent="0.25">
      <c r="A22" s="48">
        <v>15</v>
      </c>
      <c r="B22" s="11" t="s">
        <v>29</v>
      </c>
      <c r="C22" s="12" t="s">
        <v>70</v>
      </c>
      <c r="D22" s="3">
        <v>15</v>
      </c>
      <c r="E22" s="15">
        <v>4423</v>
      </c>
      <c r="F22" s="12"/>
      <c r="G22" s="12"/>
      <c r="H22" s="15">
        <v>346.07659200000001</v>
      </c>
      <c r="I22" s="15">
        <v>346.07659200000001</v>
      </c>
      <c r="J22" s="15">
        <v>4076.9234080000001</v>
      </c>
      <c r="K22" s="50"/>
    </row>
    <row r="23" spans="1:11" ht="25.5" customHeight="1" x14ac:dyDescent="0.25">
      <c r="A23" s="48">
        <v>16</v>
      </c>
      <c r="B23" s="11" t="s">
        <v>41</v>
      </c>
      <c r="C23" s="12" t="s">
        <v>69</v>
      </c>
      <c r="D23" s="3">
        <v>15</v>
      </c>
      <c r="E23" s="15">
        <v>3074.23</v>
      </c>
      <c r="F23" s="12"/>
      <c r="G23" s="12"/>
      <c r="H23" s="15">
        <v>74.23</v>
      </c>
      <c r="I23" s="15">
        <v>74.23</v>
      </c>
      <c r="J23" s="16">
        <f>E23-I23</f>
        <v>3000</v>
      </c>
      <c r="K23" s="50"/>
    </row>
    <row r="24" spans="1:11" ht="20.25" customHeight="1" thickBot="1" x14ac:dyDescent="0.3">
      <c r="A24" s="127"/>
      <c r="B24" s="128"/>
      <c r="C24" s="128"/>
      <c r="D24" s="128"/>
      <c r="E24" s="128"/>
      <c r="F24" s="128"/>
      <c r="G24" s="128"/>
      <c r="H24" s="128"/>
      <c r="I24" s="128"/>
      <c r="J24" s="128"/>
      <c r="K24" s="129"/>
    </row>
    <row r="25" spans="1:11" ht="16.5" thickBot="1" x14ac:dyDescent="0.3">
      <c r="A25" s="135" t="s">
        <v>24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7"/>
    </row>
    <row r="26" spans="1:11" ht="25.5" customHeight="1" x14ac:dyDescent="0.25">
      <c r="A26" s="51">
        <v>1</v>
      </c>
      <c r="B26" s="42" t="s">
        <v>30</v>
      </c>
      <c r="C26" s="61" t="s">
        <v>71</v>
      </c>
      <c r="D26" s="62">
        <v>15</v>
      </c>
      <c r="E26" s="35">
        <v>10540.39</v>
      </c>
      <c r="F26" s="34"/>
      <c r="G26" s="34"/>
      <c r="H26" s="35">
        <v>1540.38</v>
      </c>
      <c r="I26" s="35">
        <f>H26</f>
        <v>1540.38</v>
      </c>
      <c r="J26" s="63">
        <f>E26-I26</f>
        <v>9000.0099999999984</v>
      </c>
      <c r="K26" s="52"/>
    </row>
    <row r="27" spans="1:11" ht="25.5" customHeight="1" x14ac:dyDescent="0.25">
      <c r="A27" s="48">
        <v>2</v>
      </c>
      <c r="B27" s="11" t="s">
        <v>31</v>
      </c>
      <c r="C27" s="12" t="s">
        <v>72</v>
      </c>
      <c r="D27" s="14">
        <v>15</v>
      </c>
      <c r="E27" s="17">
        <v>7375</v>
      </c>
      <c r="F27" s="12"/>
      <c r="G27" s="12"/>
      <c r="H27" s="15">
        <v>864.92</v>
      </c>
      <c r="I27" s="15">
        <v>864.92</v>
      </c>
      <c r="J27" s="15">
        <v>6510.08</v>
      </c>
      <c r="K27" s="50"/>
    </row>
    <row r="28" spans="1:11" ht="25.5" customHeight="1" x14ac:dyDescent="0.25">
      <c r="A28" s="48">
        <v>3</v>
      </c>
      <c r="B28" s="11" t="s">
        <v>32</v>
      </c>
      <c r="C28" s="12" t="s">
        <v>73</v>
      </c>
      <c r="D28" s="14">
        <v>15</v>
      </c>
      <c r="E28" s="15">
        <v>6111.18</v>
      </c>
      <c r="F28" s="12"/>
      <c r="G28" s="12"/>
      <c r="H28" s="15">
        <v>611.17999999999995</v>
      </c>
      <c r="I28" s="16">
        <f t="shared" ref="I28" si="1">H28</f>
        <v>611.17999999999995</v>
      </c>
      <c r="J28" s="15">
        <v>5500</v>
      </c>
      <c r="K28" s="50"/>
    </row>
    <row r="29" spans="1:11" ht="25.5" customHeight="1" x14ac:dyDescent="0.25">
      <c r="A29" s="48">
        <v>4</v>
      </c>
      <c r="B29" s="11" t="s">
        <v>33</v>
      </c>
      <c r="C29" s="12" t="s">
        <v>74</v>
      </c>
      <c r="D29" s="14">
        <v>15</v>
      </c>
      <c r="E29" s="15">
        <v>4354</v>
      </c>
      <c r="F29" s="12"/>
      <c r="G29" s="12"/>
      <c r="H29" s="15">
        <v>338.56939199999999</v>
      </c>
      <c r="I29" s="15">
        <v>338.56939199999999</v>
      </c>
      <c r="J29" s="15">
        <v>4015.4306080000001</v>
      </c>
      <c r="K29" s="50"/>
    </row>
    <row r="30" spans="1:11" ht="19.5" customHeight="1" thickBot="1" x14ac:dyDescent="0.3">
      <c r="A30" s="127"/>
      <c r="B30" s="128"/>
      <c r="C30" s="128"/>
      <c r="D30" s="128"/>
      <c r="E30" s="128"/>
      <c r="F30" s="128"/>
      <c r="G30" s="128"/>
      <c r="H30" s="128"/>
      <c r="I30" s="128"/>
      <c r="J30" s="128"/>
      <c r="K30" s="129"/>
    </row>
    <row r="31" spans="1:11" ht="16.5" thickBot="1" x14ac:dyDescent="0.3">
      <c r="A31" s="135" t="s">
        <v>75</v>
      </c>
      <c r="B31" s="136"/>
      <c r="C31" s="136"/>
      <c r="D31" s="136"/>
      <c r="E31" s="136"/>
      <c r="F31" s="136"/>
      <c r="G31" s="136"/>
      <c r="H31" s="136"/>
      <c r="I31" s="136"/>
      <c r="J31" s="136"/>
      <c r="K31" s="137"/>
    </row>
    <row r="32" spans="1:11" ht="25.5" customHeight="1" x14ac:dyDescent="0.25">
      <c r="A32" s="74">
        <v>1</v>
      </c>
      <c r="B32" s="75" t="s">
        <v>36</v>
      </c>
      <c r="C32" s="76" t="s">
        <v>76</v>
      </c>
      <c r="D32" s="77">
        <v>15</v>
      </c>
      <c r="E32" s="78">
        <v>8360</v>
      </c>
      <c r="F32" s="76"/>
      <c r="G32" s="76"/>
      <c r="H32" s="78">
        <v>1074.657144</v>
      </c>
      <c r="I32" s="78">
        <v>1074.657144</v>
      </c>
      <c r="J32" s="78">
        <v>7285.3428560000002</v>
      </c>
      <c r="K32" s="79"/>
    </row>
    <row r="33" spans="1:11" ht="25.5" customHeight="1" x14ac:dyDescent="0.25">
      <c r="A33" s="48">
        <v>2</v>
      </c>
      <c r="B33" s="11" t="s">
        <v>37</v>
      </c>
      <c r="C33" s="12" t="s">
        <v>77</v>
      </c>
      <c r="D33" s="3">
        <v>15</v>
      </c>
      <c r="E33" s="15">
        <v>3981</v>
      </c>
      <c r="F33" s="12"/>
      <c r="G33" s="12"/>
      <c r="H33" s="15">
        <v>297.98699199999999</v>
      </c>
      <c r="I33" s="15">
        <v>297.98699199999999</v>
      </c>
      <c r="J33" s="15">
        <v>3683.0130079999999</v>
      </c>
      <c r="K33" s="50"/>
    </row>
    <row r="34" spans="1:11" ht="25.5" customHeight="1" x14ac:dyDescent="0.25">
      <c r="A34" s="48">
        <v>3</v>
      </c>
      <c r="B34" s="11" t="s">
        <v>38</v>
      </c>
      <c r="C34" s="12" t="s">
        <v>78</v>
      </c>
      <c r="D34" s="3">
        <v>15</v>
      </c>
      <c r="E34" s="15">
        <v>7571</v>
      </c>
      <c r="F34" s="12"/>
      <c r="G34" s="12"/>
      <c r="H34" s="15">
        <v>906.12674399999992</v>
      </c>
      <c r="I34" s="15">
        <v>906.12674399999992</v>
      </c>
      <c r="J34" s="15">
        <v>6664.8732559999999</v>
      </c>
      <c r="K34" s="50"/>
    </row>
    <row r="35" spans="1:11" ht="19.5" customHeight="1" thickBot="1" x14ac:dyDescent="0.3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9"/>
    </row>
    <row r="36" spans="1:11" ht="16.5" thickBot="1" x14ac:dyDescent="0.3">
      <c r="A36" s="135" t="s">
        <v>79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7"/>
    </row>
    <row r="37" spans="1:11" ht="25.5" customHeight="1" x14ac:dyDescent="0.25">
      <c r="A37" s="51">
        <v>1</v>
      </c>
      <c r="B37" s="42" t="s">
        <v>46</v>
      </c>
      <c r="C37" s="34" t="s">
        <v>80</v>
      </c>
      <c r="D37" s="33">
        <v>15</v>
      </c>
      <c r="E37" s="35">
        <v>6111.18</v>
      </c>
      <c r="F37" s="34"/>
      <c r="G37" s="34"/>
      <c r="H37" s="35">
        <v>611.17999999999995</v>
      </c>
      <c r="I37" s="63">
        <f t="shared" ref="I37" si="2">H37</f>
        <v>611.17999999999995</v>
      </c>
      <c r="J37" s="35">
        <v>5500</v>
      </c>
      <c r="K37" s="52"/>
    </row>
    <row r="38" spans="1:11" ht="25.5" customHeight="1" x14ac:dyDescent="0.25">
      <c r="A38" s="48">
        <v>2</v>
      </c>
      <c r="B38" s="11" t="s">
        <v>47</v>
      </c>
      <c r="C38" s="12" t="s">
        <v>81</v>
      </c>
      <c r="D38" s="3">
        <v>15</v>
      </c>
      <c r="E38" s="15">
        <v>7659</v>
      </c>
      <c r="F38" s="12"/>
      <c r="G38" s="12"/>
      <c r="H38" s="15">
        <v>924.92354399999999</v>
      </c>
      <c r="I38" s="15">
        <v>924.92354399999999</v>
      </c>
      <c r="J38" s="15">
        <v>6734.0764559999998</v>
      </c>
      <c r="K38" s="50"/>
    </row>
    <row r="39" spans="1:11" ht="25.5" customHeight="1" x14ac:dyDescent="0.25">
      <c r="A39" s="48">
        <v>3</v>
      </c>
      <c r="B39" s="11" t="s">
        <v>277</v>
      </c>
      <c r="C39" s="12" t="s">
        <v>82</v>
      </c>
      <c r="D39" s="3">
        <v>15</v>
      </c>
      <c r="E39" s="15">
        <v>4907.08</v>
      </c>
      <c r="F39" s="12"/>
      <c r="G39" s="12"/>
      <c r="H39" s="15">
        <v>407.08</v>
      </c>
      <c r="I39" s="15">
        <v>407.08</v>
      </c>
      <c r="J39" s="16">
        <f>E39-I39</f>
        <v>4500</v>
      </c>
      <c r="K39" s="50"/>
    </row>
    <row r="40" spans="1:11" ht="25.5" customHeight="1" x14ac:dyDescent="0.25">
      <c r="A40" s="48">
        <v>4</v>
      </c>
      <c r="B40" s="11" t="s">
        <v>48</v>
      </c>
      <c r="C40" s="12" t="s">
        <v>83</v>
      </c>
      <c r="D40" s="3">
        <v>15</v>
      </c>
      <c r="E40" s="15">
        <v>4213</v>
      </c>
      <c r="F40" s="12"/>
      <c r="G40" s="12"/>
      <c r="H40" s="15">
        <v>323.22859200000005</v>
      </c>
      <c r="I40" s="15">
        <v>323.22859200000005</v>
      </c>
      <c r="J40" s="15">
        <v>3889.7714080000001</v>
      </c>
      <c r="K40" s="50"/>
    </row>
    <row r="41" spans="1:11" ht="25.5" customHeight="1" x14ac:dyDescent="0.25">
      <c r="A41" s="48">
        <v>5</v>
      </c>
      <c r="B41" s="11" t="s">
        <v>49</v>
      </c>
      <c r="C41" s="12" t="s">
        <v>84</v>
      </c>
      <c r="D41" s="3">
        <v>15</v>
      </c>
      <c r="E41" s="24">
        <v>2593.0500000000002</v>
      </c>
      <c r="F41" s="24">
        <v>8.6</v>
      </c>
      <c r="G41" s="12"/>
      <c r="H41" s="24"/>
      <c r="I41" s="24"/>
      <c r="J41" s="24">
        <f>E41+F41</f>
        <v>2601.65</v>
      </c>
      <c r="K41" s="50"/>
    </row>
    <row r="42" spans="1:11" ht="19.5" customHeight="1" thickBot="1" x14ac:dyDescent="0.3">
      <c r="A42" s="127"/>
      <c r="B42" s="128"/>
      <c r="C42" s="128"/>
      <c r="D42" s="128"/>
      <c r="E42" s="128"/>
      <c r="F42" s="128"/>
      <c r="G42" s="128"/>
      <c r="H42" s="128"/>
      <c r="I42" s="128"/>
      <c r="J42" s="128"/>
      <c r="K42" s="129"/>
    </row>
    <row r="43" spans="1:11" ht="16.5" thickBot="1" x14ac:dyDescent="0.3">
      <c r="A43" s="135" t="s">
        <v>99</v>
      </c>
      <c r="B43" s="136"/>
      <c r="C43" s="136"/>
      <c r="D43" s="136"/>
      <c r="E43" s="136"/>
      <c r="F43" s="136"/>
      <c r="G43" s="136"/>
      <c r="H43" s="136"/>
      <c r="I43" s="136"/>
      <c r="J43" s="136"/>
      <c r="K43" s="137"/>
    </row>
    <row r="44" spans="1:11" ht="25.5" customHeight="1" x14ac:dyDescent="0.25">
      <c r="A44" s="74">
        <v>1</v>
      </c>
      <c r="B44" s="75" t="s">
        <v>50</v>
      </c>
      <c r="C44" s="76" t="s">
        <v>88</v>
      </c>
      <c r="D44" s="77">
        <v>15</v>
      </c>
      <c r="E44" s="78">
        <v>7742.83</v>
      </c>
      <c r="F44" s="76"/>
      <c r="G44" s="76"/>
      <c r="H44" s="78">
        <v>942.65</v>
      </c>
      <c r="I44" s="78">
        <v>942.65</v>
      </c>
      <c r="J44" s="80">
        <f>E44-I44</f>
        <v>6800.18</v>
      </c>
      <c r="K44" s="79"/>
    </row>
    <row r="45" spans="1:11" ht="19.5" customHeight="1" thickBot="1" x14ac:dyDescent="0.3">
      <c r="A45" s="127"/>
      <c r="B45" s="128"/>
      <c r="C45" s="128"/>
      <c r="D45" s="128"/>
      <c r="E45" s="128"/>
      <c r="F45" s="128"/>
      <c r="G45" s="128"/>
      <c r="H45" s="128"/>
      <c r="I45" s="128"/>
      <c r="J45" s="128"/>
      <c r="K45" s="129"/>
    </row>
    <row r="46" spans="1:11" ht="16.5" thickBot="1" x14ac:dyDescent="0.3">
      <c r="A46" s="135" t="s">
        <v>85</v>
      </c>
      <c r="B46" s="136"/>
      <c r="C46" s="136"/>
      <c r="D46" s="136"/>
      <c r="E46" s="136"/>
      <c r="F46" s="136"/>
      <c r="G46" s="136"/>
      <c r="H46" s="136"/>
      <c r="I46" s="136"/>
      <c r="J46" s="136"/>
      <c r="K46" s="137"/>
    </row>
    <row r="47" spans="1:11" ht="25.5" customHeight="1" x14ac:dyDescent="0.25">
      <c r="A47" s="51">
        <v>1</v>
      </c>
      <c r="B47" s="42" t="s">
        <v>51</v>
      </c>
      <c r="C47" s="34" t="s">
        <v>89</v>
      </c>
      <c r="D47" s="33">
        <v>15</v>
      </c>
      <c r="E47" s="35">
        <v>8920.0530999999992</v>
      </c>
      <c r="F47" s="34"/>
      <c r="G47" s="34"/>
      <c r="H47" s="35">
        <v>1194.18</v>
      </c>
      <c r="I47" s="35">
        <v>1194.18</v>
      </c>
      <c r="J47" s="63">
        <f>E47-H47</f>
        <v>7725.8730999999989</v>
      </c>
      <c r="K47" s="52"/>
    </row>
    <row r="48" spans="1:11" ht="25.5" customHeight="1" x14ac:dyDescent="0.25">
      <c r="A48" s="48">
        <v>2</v>
      </c>
      <c r="B48" s="11" t="s">
        <v>52</v>
      </c>
      <c r="C48" s="12" t="s">
        <v>90</v>
      </c>
      <c r="D48" s="3">
        <v>15</v>
      </c>
      <c r="E48" s="15">
        <v>8360</v>
      </c>
      <c r="F48" s="12"/>
      <c r="G48" s="12"/>
      <c r="H48" s="15">
        <v>1074.6500000000001</v>
      </c>
      <c r="I48" s="15">
        <v>1074.6500000000001</v>
      </c>
      <c r="J48" s="16">
        <f>E48-I48</f>
        <v>7285.35</v>
      </c>
      <c r="K48" s="50"/>
    </row>
    <row r="49" spans="1:11" ht="25.5" customHeight="1" x14ac:dyDescent="0.25">
      <c r="A49" s="48">
        <v>3</v>
      </c>
      <c r="B49" s="11" t="s">
        <v>53</v>
      </c>
      <c r="C49" s="12" t="s">
        <v>91</v>
      </c>
      <c r="D49" s="3">
        <v>15</v>
      </c>
      <c r="E49" s="15">
        <v>6623</v>
      </c>
      <c r="F49" s="12"/>
      <c r="G49" s="12"/>
      <c r="H49" s="15">
        <v>703.63394399999993</v>
      </c>
      <c r="I49" s="15">
        <v>703.63394399999993</v>
      </c>
      <c r="J49" s="15">
        <v>5919.3660559999998</v>
      </c>
      <c r="K49" s="50"/>
    </row>
    <row r="50" spans="1:11" ht="25.5" customHeight="1" x14ac:dyDescent="0.25">
      <c r="A50" s="48">
        <v>4</v>
      </c>
      <c r="B50" s="11" t="s">
        <v>54</v>
      </c>
      <c r="C50" s="12" t="s">
        <v>91</v>
      </c>
      <c r="D50" s="3">
        <v>15</v>
      </c>
      <c r="E50" s="15">
        <v>6623</v>
      </c>
      <c r="F50" s="12"/>
      <c r="G50" s="12"/>
      <c r="H50" s="15">
        <v>703.63394399999993</v>
      </c>
      <c r="I50" s="15">
        <v>703.63394399999993</v>
      </c>
      <c r="J50" s="15">
        <v>5919.3660559999998</v>
      </c>
      <c r="K50" s="50"/>
    </row>
    <row r="51" spans="1:11" ht="19.5" customHeight="1" thickBot="1" x14ac:dyDescent="0.3">
      <c r="A51" s="127"/>
      <c r="B51" s="128"/>
      <c r="C51" s="128"/>
      <c r="D51" s="128"/>
      <c r="E51" s="128"/>
      <c r="F51" s="128"/>
      <c r="G51" s="128"/>
      <c r="H51" s="128"/>
      <c r="I51" s="128"/>
      <c r="J51" s="128"/>
      <c r="K51" s="129"/>
    </row>
    <row r="52" spans="1:11" ht="16.5" thickBot="1" x14ac:dyDescent="0.3">
      <c r="A52" s="132" t="s">
        <v>221</v>
      </c>
      <c r="B52" s="133"/>
      <c r="C52" s="133"/>
      <c r="D52" s="133"/>
      <c r="E52" s="133"/>
      <c r="F52" s="133"/>
      <c r="G52" s="133"/>
      <c r="H52" s="133"/>
      <c r="I52" s="133"/>
      <c r="J52" s="133"/>
      <c r="K52" s="134"/>
    </row>
    <row r="53" spans="1:11" ht="25.5" customHeight="1" x14ac:dyDescent="0.25">
      <c r="A53" s="71">
        <v>1</v>
      </c>
      <c r="B53" s="42" t="s">
        <v>222</v>
      </c>
      <c r="C53" s="34" t="s">
        <v>224</v>
      </c>
      <c r="D53" s="64">
        <v>15</v>
      </c>
      <c r="E53" s="65">
        <v>5264.23</v>
      </c>
      <c r="F53" s="43"/>
      <c r="G53" s="43"/>
      <c r="H53" s="65">
        <v>464.22</v>
      </c>
      <c r="I53" s="65">
        <v>464.22</v>
      </c>
      <c r="J53" s="66">
        <f>E53-I53</f>
        <v>4800.0099999999993</v>
      </c>
      <c r="K53" s="57"/>
    </row>
    <row r="54" spans="1:11" ht="25.5" customHeight="1" x14ac:dyDescent="0.25">
      <c r="A54" s="72">
        <v>2</v>
      </c>
      <c r="B54" s="26" t="s">
        <v>223</v>
      </c>
      <c r="C54" s="27" t="s">
        <v>224</v>
      </c>
      <c r="D54" s="25">
        <v>15</v>
      </c>
      <c r="E54" s="28">
        <v>5264.23</v>
      </c>
      <c r="F54" s="29"/>
      <c r="G54" s="29"/>
      <c r="H54" s="28">
        <v>464.22</v>
      </c>
      <c r="I54" s="28">
        <v>464.22</v>
      </c>
      <c r="J54" s="30">
        <f>E54-I54</f>
        <v>4800.0099999999993</v>
      </c>
      <c r="K54" s="55"/>
    </row>
    <row r="55" spans="1:11" ht="15.75" thickBot="1" x14ac:dyDescent="0.3">
      <c r="A55" s="130" t="s">
        <v>238</v>
      </c>
      <c r="B55" s="131"/>
      <c r="C55" s="131"/>
      <c r="D55" s="131"/>
      <c r="E55" s="58">
        <f>SUM(E8:E23,E26:E29,E32:E34,E37:E41,E44,E47:E50,E53:E54)</f>
        <v>239628.68309999994</v>
      </c>
      <c r="F55" s="58">
        <f>SUM(F41)</f>
        <v>8.6</v>
      </c>
      <c r="G55" s="59"/>
      <c r="H55" s="58">
        <f>SUM(H8:H23,H26:H29,H32:H34,H37:H41,H44,H47:H50,H53:H54)</f>
        <v>28064.18968000001</v>
      </c>
      <c r="I55" s="58">
        <f>SUM(I8:I23,I26:I29,I32:I34,I37:I41,I44,I47:I50,I53:I54)</f>
        <v>28064.18968000001</v>
      </c>
      <c r="J55" s="58">
        <f>SUM(J8:J23,J26:J29,J32:J34,J37:J41,J44,J47:J50,J53:J54)</f>
        <v>211322.92342000001</v>
      </c>
      <c r="K55" s="73"/>
    </row>
  </sheetData>
  <mergeCells count="18">
    <mergeCell ref="A31:K31"/>
    <mergeCell ref="A36:K36"/>
    <mergeCell ref="A43:K43"/>
    <mergeCell ref="A24:K24"/>
    <mergeCell ref="A30:K30"/>
    <mergeCell ref="A35:K35"/>
    <mergeCell ref="A42:K42"/>
    <mergeCell ref="A1:B5"/>
    <mergeCell ref="A6:K6"/>
    <mergeCell ref="A25:K25"/>
    <mergeCell ref="C1:K3"/>
    <mergeCell ref="C4:K4"/>
    <mergeCell ref="C5:K5"/>
    <mergeCell ref="A45:K45"/>
    <mergeCell ref="A51:K51"/>
    <mergeCell ref="A55:D55"/>
    <mergeCell ref="A52:K52"/>
    <mergeCell ref="A46:K46"/>
  </mergeCells>
  <pageMargins left="0.7" right="0.7" top="0.75" bottom="0.75" header="0.3" footer="0.3"/>
  <pageSetup paperSize="14" scale="7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29"/>
  <sheetViews>
    <sheetView tabSelected="1" zoomScale="77" zoomScaleNormal="77" workbookViewId="0">
      <selection activeCell="F110" sqref="F110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8" max="8" width="13.140625" customWidth="1"/>
    <col min="9" max="9" width="14.5703125" customWidth="1"/>
    <col min="10" max="10" width="15" customWidth="1"/>
    <col min="11" max="11" width="31.85546875" customWidth="1"/>
    <col min="13" max="13" width="12.5703125" bestFit="1" customWidth="1"/>
  </cols>
  <sheetData>
    <row r="1" spans="1:11" x14ac:dyDescent="0.25">
      <c r="A1" s="138"/>
      <c r="B1" s="139"/>
      <c r="C1" s="144" t="s">
        <v>0</v>
      </c>
      <c r="D1" s="144"/>
      <c r="E1" s="144"/>
      <c r="F1" s="144"/>
      <c r="G1" s="144"/>
      <c r="H1" s="144"/>
      <c r="I1" s="144"/>
      <c r="J1" s="144"/>
      <c r="K1" s="145"/>
    </row>
    <row r="2" spans="1:11" x14ac:dyDescent="0.25">
      <c r="A2" s="140"/>
      <c r="B2" s="117"/>
      <c r="C2" s="120"/>
      <c r="D2" s="120"/>
      <c r="E2" s="120"/>
      <c r="F2" s="120"/>
      <c r="G2" s="120"/>
      <c r="H2" s="120"/>
      <c r="I2" s="120"/>
      <c r="J2" s="120"/>
      <c r="K2" s="146"/>
    </row>
    <row r="3" spans="1:11" x14ac:dyDescent="0.25">
      <c r="A3" s="140"/>
      <c r="B3" s="117"/>
      <c r="C3" s="120"/>
      <c r="D3" s="120"/>
      <c r="E3" s="120"/>
      <c r="F3" s="120"/>
      <c r="G3" s="120"/>
      <c r="H3" s="120"/>
      <c r="I3" s="120"/>
      <c r="J3" s="120"/>
      <c r="K3" s="146"/>
    </row>
    <row r="4" spans="1:11" ht="21" x14ac:dyDescent="0.35">
      <c r="A4" s="140"/>
      <c r="B4" s="117"/>
      <c r="C4" s="147" t="s">
        <v>101</v>
      </c>
      <c r="D4" s="147"/>
      <c r="E4" s="147"/>
      <c r="F4" s="147"/>
      <c r="G4" s="147"/>
      <c r="H4" s="147"/>
      <c r="I4" s="147"/>
      <c r="J4" s="147"/>
      <c r="K4" s="148"/>
    </row>
    <row r="5" spans="1:11" x14ac:dyDescent="0.25">
      <c r="A5" s="140"/>
      <c r="B5" s="117"/>
      <c r="C5" s="149" t="s">
        <v>98</v>
      </c>
      <c r="D5" s="149"/>
      <c r="E5" s="149"/>
      <c r="F5" s="149"/>
      <c r="G5" s="149"/>
      <c r="H5" s="149"/>
      <c r="I5" s="149"/>
      <c r="J5" s="149"/>
      <c r="K5" s="150"/>
    </row>
    <row r="6" spans="1:11" ht="15.75" x14ac:dyDescent="0.25">
      <c r="A6" s="141" t="s">
        <v>24</v>
      </c>
      <c r="B6" s="142"/>
      <c r="C6" s="142"/>
      <c r="D6" s="142"/>
      <c r="E6" s="142"/>
      <c r="F6" s="142"/>
      <c r="G6" s="142"/>
      <c r="H6" s="142"/>
      <c r="I6" s="142"/>
      <c r="J6" s="142"/>
      <c r="K6" s="143"/>
    </row>
    <row r="7" spans="1:11" ht="30" x14ac:dyDescent="0.25">
      <c r="A7" s="44" t="s">
        <v>15</v>
      </c>
      <c r="B7" s="45" t="s">
        <v>92</v>
      </c>
      <c r="C7" s="45" t="s">
        <v>17</v>
      </c>
      <c r="D7" s="46" t="s">
        <v>100</v>
      </c>
      <c r="E7" s="45" t="s">
        <v>18</v>
      </c>
      <c r="F7" s="46" t="s">
        <v>19</v>
      </c>
      <c r="G7" s="45" t="s">
        <v>20</v>
      </c>
      <c r="H7" s="45" t="s">
        <v>93</v>
      </c>
      <c r="I7" s="46" t="s">
        <v>94</v>
      </c>
      <c r="J7" s="45" t="s">
        <v>95</v>
      </c>
      <c r="K7" s="47" t="s">
        <v>96</v>
      </c>
    </row>
    <row r="8" spans="1:11" ht="25.5" customHeight="1" x14ac:dyDescent="0.25">
      <c r="A8" s="48">
        <v>1</v>
      </c>
      <c r="B8" s="4" t="s">
        <v>102</v>
      </c>
      <c r="C8" s="12" t="s">
        <v>105</v>
      </c>
      <c r="D8" s="14">
        <v>15</v>
      </c>
      <c r="E8" s="19">
        <v>6111.18</v>
      </c>
      <c r="F8" s="20"/>
      <c r="G8" s="21"/>
      <c r="H8" s="19">
        <v>611.17999999999995</v>
      </c>
      <c r="I8" s="22">
        <f>G8+H8</f>
        <v>611.17999999999995</v>
      </c>
      <c r="J8" s="19">
        <f>E8+F8-I8</f>
        <v>5500</v>
      </c>
      <c r="K8" s="49"/>
    </row>
    <row r="9" spans="1:11" ht="25.5" customHeight="1" x14ac:dyDescent="0.25">
      <c r="A9" s="48">
        <v>2</v>
      </c>
      <c r="B9" s="12" t="s">
        <v>103</v>
      </c>
      <c r="C9" s="12" t="s">
        <v>106</v>
      </c>
      <c r="D9" s="3">
        <v>15</v>
      </c>
      <c r="E9" s="15">
        <v>6358</v>
      </c>
      <c r="F9" s="12"/>
      <c r="G9" s="12"/>
      <c r="H9" s="15">
        <v>655.40860799999996</v>
      </c>
      <c r="I9" s="22">
        <f t="shared" ref="I9:I77" si="0">G9+H9</f>
        <v>655.40860799999996</v>
      </c>
      <c r="J9" s="19">
        <f t="shared" ref="J9:J77" si="1">E9+F9-I9</f>
        <v>5702.5913920000003</v>
      </c>
      <c r="K9" s="50"/>
    </row>
    <row r="10" spans="1:11" ht="25.5" customHeight="1" x14ac:dyDescent="0.25">
      <c r="A10" s="48">
        <v>3</v>
      </c>
      <c r="B10" s="12" t="s">
        <v>104</v>
      </c>
      <c r="C10" s="12" t="s">
        <v>107</v>
      </c>
      <c r="D10" s="3">
        <v>15</v>
      </c>
      <c r="E10" s="15">
        <v>3855</v>
      </c>
      <c r="F10" s="12"/>
      <c r="G10" s="12"/>
      <c r="H10" s="15">
        <v>284.3</v>
      </c>
      <c r="I10" s="22">
        <f t="shared" si="0"/>
        <v>284.3</v>
      </c>
      <c r="J10" s="19">
        <f t="shared" si="1"/>
        <v>3570.7</v>
      </c>
      <c r="K10" s="50"/>
    </row>
    <row r="11" spans="1:11" ht="21" customHeight="1" thickBot="1" x14ac:dyDescent="0.3">
      <c r="A11" s="127"/>
      <c r="B11" s="128"/>
      <c r="C11" s="128"/>
      <c r="D11" s="128"/>
      <c r="E11" s="128"/>
      <c r="F11" s="128"/>
      <c r="G11" s="128"/>
      <c r="H11" s="128"/>
      <c r="I11" s="128"/>
      <c r="J11" s="128"/>
      <c r="K11" s="129"/>
    </row>
    <row r="12" spans="1:11" ht="16.5" thickBot="1" x14ac:dyDescent="0.3">
      <c r="A12" s="159" t="s">
        <v>108</v>
      </c>
      <c r="B12" s="160"/>
      <c r="C12" s="160"/>
      <c r="D12" s="160"/>
      <c r="E12" s="160"/>
      <c r="F12" s="160"/>
      <c r="G12" s="160"/>
      <c r="H12" s="160"/>
      <c r="I12" s="160"/>
      <c r="J12" s="160"/>
      <c r="K12" s="161"/>
    </row>
    <row r="13" spans="1:11" ht="25.5" customHeight="1" x14ac:dyDescent="0.25">
      <c r="A13" s="51">
        <v>1</v>
      </c>
      <c r="B13" s="34" t="s">
        <v>116</v>
      </c>
      <c r="C13" s="34" t="s">
        <v>114</v>
      </c>
      <c r="D13" s="33">
        <v>15</v>
      </c>
      <c r="E13" s="35">
        <v>6111.18</v>
      </c>
      <c r="F13" s="34"/>
      <c r="G13" s="34"/>
      <c r="H13" s="35">
        <v>611.17999999999995</v>
      </c>
      <c r="I13" s="36">
        <f t="shared" si="0"/>
        <v>611.17999999999995</v>
      </c>
      <c r="J13" s="37">
        <f t="shared" si="1"/>
        <v>5500</v>
      </c>
      <c r="K13" s="52"/>
    </row>
    <row r="14" spans="1:11" ht="25.5" customHeight="1" x14ac:dyDescent="0.25">
      <c r="A14" s="48">
        <v>2</v>
      </c>
      <c r="B14" s="12" t="s">
        <v>113</v>
      </c>
      <c r="C14" s="12" t="s">
        <v>115</v>
      </c>
      <c r="D14" s="3">
        <v>15</v>
      </c>
      <c r="E14" s="15">
        <v>7571</v>
      </c>
      <c r="F14" s="12"/>
      <c r="G14" s="12"/>
      <c r="H14" s="15">
        <v>906.12674399999992</v>
      </c>
      <c r="I14" s="22">
        <f t="shared" si="0"/>
        <v>906.12674399999992</v>
      </c>
      <c r="J14" s="19">
        <f t="shared" si="1"/>
        <v>6664.8732559999999</v>
      </c>
      <c r="K14" s="50"/>
    </row>
    <row r="15" spans="1:11" ht="25.5" customHeight="1" x14ac:dyDescent="0.25">
      <c r="A15" s="48">
        <v>3</v>
      </c>
      <c r="B15" s="11" t="s">
        <v>109</v>
      </c>
      <c r="C15" s="12" t="s">
        <v>115</v>
      </c>
      <c r="D15" s="3">
        <v>15</v>
      </c>
      <c r="E15" s="15">
        <v>7571</v>
      </c>
      <c r="F15" s="12"/>
      <c r="G15" s="12"/>
      <c r="H15" s="15">
        <v>906.12674399999992</v>
      </c>
      <c r="I15" s="22">
        <f t="shared" si="0"/>
        <v>906.12674399999992</v>
      </c>
      <c r="J15" s="19">
        <f t="shared" si="1"/>
        <v>6664.8732559999999</v>
      </c>
      <c r="K15" s="50"/>
    </row>
    <row r="16" spans="1:11" ht="25.5" customHeight="1" x14ac:dyDescent="0.25">
      <c r="A16" s="48">
        <v>4</v>
      </c>
      <c r="B16" s="11" t="s">
        <v>110</v>
      </c>
      <c r="C16" s="12" t="s">
        <v>115</v>
      </c>
      <c r="D16" s="3">
        <v>15</v>
      </c>
      <c r="E16" s="15">
        <v>5746</v>
      </c>
      <c r="F16" s="12"/>
      <c r="G16" s="12"/>
      <c r="H16" s="15">
        <v>545.73820799999999</v>
      </c>
      <c r="I16" s="22">
        <f t="shared" si="0"/>
        <v>545.73820799999999</v>
      </c>
      <c r="J16" s="19">
        <f t="shared" si="1"/>
        <v>5200.2617920000002</v>
      </c>
      <c r="K16" s="50"/>
    </row>
    <row r="17" spans="1:11" ht="25.5" customHeight="1" x14ac:dyDescent="0.25">
      <c r="A17" s="48">
        <v>5</v>
      </c>
      <c r="B17" s="11" t="s">
        <v>111</v>
      </c>
      <c r="C17" s="12" t="s">
        <v>115</v>
      </c>
      <c r="D17" s="3">
        <v>15</v>
      </c>
      <c r="E17" s="15">
        <v>7184</v>
      </c>
      <c r="F17" s="12"/>
      <c r="G17" s="12"/>
      <c r="H17" s="15">
        <v>823.46354399999996</v>
      </c>
      <c r="I17" s="22">
        <f t="shared" si="0"/>
        <v>823.46354399999996</v>
      </c>
      <c r="J17" s="19">
        <f t="shared" si="1"/>
        <v>6360.5364559999998</v>
      </c>
      <c r="K17" s="50"/>
    </row>
    <row r="18" spans="1:11" ht="25.5" customHeight="1" x14ac:dyDescent="0.25">
      <c r="A18" s="48">
        <v>6</v>
      </c>
      <c r="B18" s="11" t="s">
        <v>112</v>
      </c>
      <c r="C18" s="12" t="s">
        <v>115</v>
      </c>
      <c r="D18" s="3">
        <v>15</v>
      </c>
      <c r="E18" s="15">
        <v>7520.3</v>
      </c>
      <c r="F18" s="12"/>
      <c r="G18" s="12"/>
      <c r="H18" s="15">
        <v>895.3</v>
      </c>
      <c r="I18" s="22">
        <f t="shared" si="0"/>
        <v>895.3</v>
      </c>
      <c r="J18" s="19">
        <f t="shared" si="1"/>
        <v>6625</v>
      </c>
      <c r="K18" s="50"/>
    </row>
    <row r="19" spans="1:11" ht="21" customHeight="1" thickBot="1" x14ac:dyDescent="0.3">
      <c r="A19" s="127"/>
      <c r="B19" s="128"/>
      <c r="C19" s="128"/>
      <c r="D19" s="128"/>
      <c r="E19" s="128"/>
      <c r="F19" s="128"/>
      <c r="G19" s="128"/>
      <c r="H19" s="128"/>
      <c r="I19" s="128"/>
      <c r="J19" s="128"/>
      <c r="K19" s="129"/>
    </row>
    <row r="20" spans="1:11" ht="16.5" thickBot="1" x14ac:dyDescent="0.3">
      <c r="A20" s="151" t="s">
        <v>117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3"/>
    </row>
    <row r="21" spans="1:11" ht="25.5" customHeight="1" x14ac:dyDescent="0.25">
      <c r="A21" s="53">
        <v>1</v>
      </c>
      <c r="B21" s="39" t="s">
        <v>121</v>
      </c>
      <c r="C21" s="39" t="s">
        <v>120</v>
      </c>
      <c r="D21" s="33">
        <v>15</v>
      </c>
      <c r="E21" s="40">
        <v>8632.9599999999991</v>
      </c>
      <c r="F21" s="41"/>
      <c r="G21" s="41"/>
      <c r="H21" s="40">
        <v>1132.75</v>
      </c>
      <c r="I21" s="36">
        <f t="shared" si="0"/>
        <v>1132.75</v>
      </c>
      <c r="J21" s="37">
        <f t="shared" si="1"/>
        <v>7500.2099999999991</v>
      </c>
      <c r="K21" s="54"/>
    </row>
    <row r="22" spans="1:11" ht="25.5" customHeight="1" x14ac:dyDescent="0.25">
      <c r="A22" s="48">
        <v>2</v>
      </c>
      <c r="B22" s="11" t="s">
        <v>118</v>
      </c>
      <c r="C22" s="12" t="s">
        <v>119</v>
      </c>
      <c r="D22" s="3">
        <v>15</v>
      </c>
      <c r="E22" s="15">
        <v>3981</v>
      </c>
      <c r="F22" s="12"/>
      <c r="G22" s="12"/>
      <c r="H22" s="15">
        <v>297.99</v>
      </c>
      <c r="I22" s="22">
        <f t="shared" si="0"/>
        <v>297.99</v>
      </c>
      <c r="J22" s="19">
        <f t="shared" si="1"/>
        <v>3683.01</v>
      </c>
      <c r="K22" s="55"/>
    </row>
    <row r="23" spans="1:11" ht="25.5" customHeight="1" x14ac:dyDescent="0.25">
      <c r="A23" s="48">
        <v>3</v>
      </c>
      <c r="B23" s="11" t="s">
        <v>235</v>
      </c>
      <c r="C23" s="12" t="s">
        <v>236</v>
      </c>
      <c r="D23" s="3">
        <v>15</v>
      </c>
      <c r="E23" s="15">
        <v>3550</v>
      </c>
      <c r="F23" s="12"/>
      <c r="G23" s="12"/>
      <c r="H23" s="15">
        <v>146.69</v>
      </c>
      <c r="I23" s="22">
        <f t="shared" si="0"/>
        <v>146.69</v>
      </c>
      <c r="J23" s="19">
        <f t="shared" si="1"/>
        <v>3403.31</v>
      </c>
      <c r="K23" s="55"/>
    </row>
    <row r="24" spans="1:11" ht="25.5" customHeight="1" x14ac:dyDescent="0.25">
      <c r="A24" s="48">
        <v>4</v>
      </c>
      <c r="B24" s="11" t="s">
        <v>237</v>
      </c>
      <c r="C24" s="12" t="s">
        <v>236</v>
      </c>
      <c r="D24" s="3">
        <v>15</v>
      </c>
      <c r="E24" s="15">
        <v>3981</v>
      </c>
      <c r="F24" s="12"/>
      <c r="G24" s="12"/>
      <c r="H24" s="15">
        <v>297.99</v>
      </c>
      <c r="I24" s="22">
        <f t="shared" si="0"/>
        <v>297.99</v>
      </c>
      <c r="J24" s="19">
        <f t="shared" si="1"/>
        <v>3683.01</v>
      </c>
      <c r="K24" s="55"/>
    </row>
    <row r="25" spans="1:11" ht="25.5" customHeight="1" x14ac:dyDescent="0.25">
      <c r="A25" s="48">
        <v>5</v>
      </c>
      <c r="B25" s="11" t="s">
        <v>122</v>
      </c>
      <c r="C25" s="12" t="s">
        <v>130</v>
      </c>
      <c r="D25" s="3">
        <v>15</v>
      </c>
      <c r="E25" s="15">
        <v>3775.64</v>
      </c>
      <c r="F25" s="12"/>
      <c r="G25" s="12"/>
      <c r="H25" s="15">
        <v>275.64</v>
      </c>
      <c r="I25" s="22">
        <f t="shared" si="0"/>
        <v>275.64</v>
      </c>
      <c r="J25" s="19">
        <f t="shared" si="1"/>
        <v>3500</v>
      </c>
      <c r="K25" s="55"/>
    </row>
    <row r="26" spans="1:11" ht="25.5" customHeight="1" x14ac:dyDescent="0.25">
      <c r="A26" s="48">
        <v>6</v>
      </c>
      <c r="B26" s="11" t="s">
        <v>123</v>
      </c>
      <c r="C26" s="12" t="s">
        <v>131</v>
      </c>
      <c r="D26" s="3">
        <v>15</v>
      </c>
      <c r="E26" s="15">
        <v>3775.64</v>
      </c>
      <c r="F26" s="12"/>
      <c r="G26" s="12"/>
      <c r="H26" s="15">
        <v>275.64</v>
      </c>
      <c r="I26" s="22">
        <f t="shared" si="0"/>
        <v>275.64</v>
      </c>
      <c r="J26" s="19">
        <f t="shared" si="1"/>
        <v>3500</v>
      </c>
      <c r="K26" s="55"/>
    </row>
    <row r="27" spans="1:11" ht="25.5" customHeight="1" x14ac:dyDescent="0.25">
      <c r="A27" s="48">
        <v>7</v>
      </c>
      <c r="B27" s="11" t="s">
        <v>124</v>
      </c>
      <c r="C27" s="12" t="s">
        <v>136</v>
      </c>
      <c r="D27" s="3">
        <v>15</v>
      </c>
      <c r="E27" s="15">
        <v>3093</v>
      </c>
      <c r="F27" s="12"/>
      <c r="G27" s="12"/>
      <c r="H27" s="15">
        <v>76.272592000000031</v>
      </c>
      <c r="I27" s="22">
        <f t="shared" si="0"/>
        <v>76.272592000000031</v>
      </c>
      <c r="J27" s="19">
        <f t="shared" si="1"/>
        <v>3016.7274079999997</v>
      </c>
      <c r="K27" s="55"/>
    </row>
    <row r="28" spans="1:11" ht="25.5" customHeight="1" x14ac:dyDescent="0.25">
      <c r="A28" s="48">
        <v>8</v>
      </c>
      <c r="B28" s="11" t="s">
        <v>125</v>
      </c>
      <c r="C28" s="12" t="s">
        <v>137</v>
      </c>
      <c r="D28" s="3">
        <v>15</v>
      </c>
      <c r="E28" s="24">
        <v>2593.0500000000002</v>
      </c>
      <c r="F28" s="24">
        <v>8.6</v>
      </c>
      <c r="G28" s="12"/>
      <c r="H28" s="12"/>
      <c r="I28" s="22">
        <f t="shared" si="0"/>
        <v>0</v>
      </c>
      <c r="J28" s="19">
        <f t="shared" si="1"/>
        <v>2601.65</v>
      </c>
      <c r="K28" s="55"/>
    </row>
    <row r="29" spans="1:11" ht="25.5" customHeight="1" x14ac:dyDescent="0.25">
      <c r="A29" s="48">
        <v>9</v>
      </c>
      <c r="B29" s="11" t="s">
        <v>244</v>
      </c>
      <c r="C29" s="12" t="s">
        <v>137</v>
      </c>
      <c r="D29" s="3">
        <v>15</v>
      </c>
      <c r="E29" s="24">
        <v>3074.23</v>
      </c>
      <c r="F29" s="15"/>
      <c r="G29" s="12"/>
      <c r="H29" s="12">
        <v>74.23</v>
      </c>
      <c r="I29" s="22">
        <f t="shared" si="0"/>
        <v>74.23</v>
      </c>
      <c r="J29" s="19">
        <f t="shared" si="1"/>
        <v>3000</v>
      </c>
      <c r="K29" s="55"/>
    </row>
    <row r="30" spans="1:11" ht="25.5" customHeight="1" x14ac:dyDescent="0.25">
      <c r="A30" s="48">
        <v>10</v>
      </c>
      <c r="B30" s="11" t="s">
        <v>126</v>
      </c>
      <c r="C30" s="12" t="s">
        <v>132</v>
      </c>
      <c r="D30" s="3">
        <v>15</v>
      </c>
      <c r="E30" s="24">
        <v>1664</v>
      </c>
      <c r="F30" s="24">
        <v>108.41</v>
      </c>
      <c r="G30" s="12"/>
      <c r="H30" s="12"/>
      <c r="I30" s="22">
        <f t="shared" si="0"/>
        <v>0</v>
      </c>
      <c r="J30" s="19">
        <f t="shared" si="1"/>
        <v>1772.41</v>
      </c>
      <c r="K30" s="55"/>
    </row>
    <row r="31" spans="1:11" ht="25.5" customHeight="1" thickBot="1" x14ac:dyDescent="0.3">
      <c r="A31" s="81">
        <v>11</v>
      </c>
      <c r="B31" s="82" t="s">
        <v>127</v>
      </c>
      <c r="C31" s="83" t="s">
        <v>133</v>
      </c>
      <c r="D31" s="84">
        <v>15</v>
      </c>
      <c r="E31" s="85">
        <v>3464.72</v>
      </c>
      <c r="F31" s="83"/>
      <c r="G31" s="83"/>
      <c r="H31" s="85">
        <v>116.72</v>
      </c>
      <c r="I31" s="86">
        <f t="shared" si="0"/>
        <v>116.72</v>
      </c>
      <c r="J31" s="87">
        <f t="shared" si="1"/>
        <v>3348</v>
      </c>
      <c r="K31" s="88"/>
    </row>
    <row r="32" spans="1:11" ht="25.5" customHeight="1" x14ac:dyDescent="0.25">
      <c r="A32" s="74">
        <v>12</v>
      </c>
      <c r="B32" s="75" t="s">
        <v>128</v>
      </c>
      <c r="C32" s="76" t="s">
        <v>134</v>
      </c>
      <c r="D32" s="77">
        <v>15</v>
      </c>
      <c r="E32" s="78">
        <v>6111.18</v>
      </c>
      <c r="F32" s="76"/>
      <c r="G32" s="76"/>
      <c r="H32" s="78">
        <v>611.17999999999995</v>
      </c>
      <c r="I32" s="89">
        <f t="shared" si="0"/>
        <v>611.17999999999995</v>
      </c>
      <c r="J32" s="90">
        <f t="shared" si="1"/>
        <v>5500</v>
      </c>
      <c r="K32" s="91"/>
    </row>
    <row r="33" spans="1:11" ht="25.5" customHeight="1" x14ac:dyDescent="0.25">
      <c r="A33" s="48">
        <v>13</v>
      </c>
      <c r="B33" s="11" t="s">
        <v>129</v>
      </c>
      <c r="C33" s="12" t="s">
        <v>135</v>
      </c>
      <c r="D33" s="3">
        <v>15</v>
      </c>
      <c r="E33" s="15">
        <v>3974.25</v>
      </c>
      <c r="F33" s="12"/>
      <c r="G33" s="12"/>
      <c r="H33" s="15">
        <v>297.25</v>
      </c>
      <c r="I33" s="22">
        <f t="shared" si="0"/>
        <v>297.25</v>
      </c>
      <c r="J33" s="19">
        <f t="shared" si="1"/>
        <v>3677</v>
      </c>
      <c r="K33" s="55"/>
    </row>
    <row r="34" spans="1:11" ht="25.5" customHeight="1" x14ac:dyDescent="0.25">
      <c r="A34" s="48">
        <v>14</v>
      </c>
      <c r="B34" s="11" t="s">
        <v>191</v>
      </c>
      <c r="C34" s="12" t="s">
        <v>190</v>
      </c>
      <c r="D34" s="3">
        <v>15</v>
      </c>
      <c r="E34" s="24">
        <v>2593.0500000000002</v>
      </c>
      <c r="F34" s="24">
        <v>8.6</v>
      </c>
      <c r="G34" s="12"/>
      <c r="H34" s="24"/>
      <c r="I34" s="22">
        <f t="shared" si="0"/>
        <v>0</v>
      </c>
      <c r="J34" s="19">
        <f t="shared" si="1"/>
        <v>2601.65</v>
      </c>
      <c r="K34" s="55"/>
    </row>
    <row r="35" spans="1:11" ht="25.5" customHeight="1" x14ac:dyDescent="0.25">
      <c r="A35" s="48">
        <v>15</v>
      </c>
      <c r="B35" s="11" t="s">
        <v>138</v>
      </c>
      <c r="C35" s="12" t="s">
        <v>139</v>
      </c>
      <c r="D35" s="3">
        <v>15</v>
      </c>
      <c r="E35" s="15">
        <v>3810.43</v>
      </c>
      <c r="F35" s="12"/>
      <c r="G35" s="12"/>
      <c r="H35" s="15">
        <v>279.43</v>
      </c>
      <c r="I35" s="22">
        <f t="shared" si="0"/>
        <v>279.43</v>
      </c>
      <c r="J35" s="19">
        <f t="shared" si="1"/>
        <v>3531</v>
      </c>
      <c r="K35" s="55"/>
    </row>
    <row r="36" spans="1:11" ht="25.5" customHeight="1" x14ac:dyDescent="0.25">
      <c r="A36" s="48">
        <v>16</v>
      </c>
      <c r="B36" s="11" t="s">
        <v>140</v>
      </c>
      <c r="C36" s="12" t="s">
        <v>146</v>
      </c>
      <c r="D36" s="3">
        <v>15</v>
      </c>
      <c r="E36" s="15">
        <v>4217.75</v>
      </c>
      <c r="F36" s="12"/>
      <c r="G36" s="12"/>
      <c r="H36" s="15">
        <v>323.75</v>
      </c>
      <c r="I36" s="22">
        <f t="shared" si="0"/>
        <v>323.75</v>
      </c>
      <c r="J36" s="19">
        <f t="shared" si="1"/>
        <v>3894</v>
      </c>
      <c r="K36" s="55"/>
    </row>
    <row r="37" spans="1:11" ht="25.5" customHeight="1" x14ac:dyDescent="0.25">
      <c r="A37" s="48">
        <v>17</v>
      </c>
      <c r="B37" s="11" t="s">
        <v>141</v>
      </c>
      <c r="C37" s="12" t="s">
        <v>146</v>
      </c>
      <c r="D37" s="3">
        <v>15</v>
      </c>
      <c r="E37" s="15">
        <v>4217.75</v>
      </c>
      <c r="F37" s="12"/>
      <c r="G37" s="12"/>
      <c r="H37" s="15">
        <v>323.75</v>
      </c>
      <c r="I37" s="22">
        <f t="shared" si="0"/>
        <v>323.75</v>
      </c>
      <c r="J37" s="19">
        <f t="shared" si="1"/>
        <v>3894</v>
      </c>
      <c r="K37" s="55"/>
    </row>
    <row r="38" spans="1:11" ht="25.5" customHeight="1" x14ac:dyDescent="0.25">
      <c r="A38" s="48">
        <v>18</v>
      </c>
      <c r="B38" s="11" t="s">
        <v>142</v>
      </c>
      <c r="C38" s="12" t="s">
        <v>146</v>
      </c>
      <c r="D38" s="3">
        <v>15</v>
      </c>
      <c r="E38" s="15">
        <v>4053.1</v>
      </c>
      <c r="F38" s="12"/>
      <c r="G38" s="12"/>
      <c r="H38" s="15">
        <v>309.10000000000002</v>
      </c>
      <c r="I38" s="22">
        <f t="shared" si="0"/>
        <v>309.10000000000002</v>
      </c>
      <c r="J38" s="19">
        <f t="shared" si="1"/>
        <v>3744</v>
      </c>
      <c r="K38" s="55"/>
    </row>
    <row r="39" spans="1:11" ht="25.5" customHeight="1" x14ac:dyDescent="0.25">
      <c r="A39" s="48">
        <v>19</v>
      </c>
      <c r="B39" s="11" t="s">
        <v>143</v>
      </c>
      <c r="C39" s="12" t="s">
        <v>146</v>
      </c>
      <c r="D39" s="3">
        <v>15</v>
      </c>
      <c r="E39" s="15">
        <v>3074.23</v>
      </c>
      <c r="F39" s="12"/>
      <c r="G39" s="12"/>
      <c r="H39" s="15">
        <v>74.23</v>
      </c>
      <c r="I39" s="22">
        <f t="shared" si="0"/>
        <v>74.23</v>
      </c>
      <c r="J39" s="19">
        <f t="shared" si="1"/>
        <v>3000</v>
      </c>
      <c r="K39" s="55"/>
    </row>
    <row r="40" spans="1:11" ht="25.5" customHeight="1" x14ac:dyDescent="0.25">
      <c r="A40" s="48">
        <v>20</v>
      </c>
      <c r="B40" s="11" t="s">
        <v>144</v>
      </c>
      <c r="C40" s="12" t="s">
        <v>146</v>
      </c>
      <c r="D40" s="3">
        <v>15</v>
      </c>
      <c r="E40" s="15">
        <v>3414.52</v>
      </c>
      <c r="F40" s="12"/>
      <c r="G40" s="12"/>
      <c r="H40" s="15">
        <v>114.52</v>
      </c>
      <c r="I40" s="22">
        <f>G40+H40</f>
        <v>114.52</v>
      </c>
      <c r="J40" s="19">
        <f t="shared" si="1"/>
        <v>3300</v>
      </c>
      <c r="K40" s="55"/>
    </row>
    <row r="41" spans="1:11" ht="25.5" customHeight="1" x14ac:dyDescent="0.25">
      <c r="A41" s="48">
        <v>21</v>
      </c>
      <c r="B41" s="11" t="s">
        <v>242</v>
      </c>
      <c r="C41" s="12" t="s">
        <v>146</v>
      </c>
      <c r="D41" s="3">
        <v>15</v>
      </c>
      <c r="E41" s="15">
        <v>3310</v>
      </c>
      <c r="F41" s="12"/>
      <c r="G41" s="12"/>
      <c r="H41" s="15">
        <v>99.88</v>
      </c>
      <c r="I41" s="22">
        <f>G41+H41</f>
        <v>99.88</v>
      </c>
      <c r="J41" s="19">
        <f t="shared" si="1"/>
        <v>3210.12</v>
      </c>
      <c r="K41" s="55"/>
    </row>
    <row r="42" spans="1:11" ht="25.5" customHeight="1" x14ac:dyDescent="0.25">
      <c r="A42" s="48">
        <v>22</v>
      </c>
      <c r="B42" s="11" t="s">
        <v>243</v>
      </c>
      <c r="C42" s="12" t="s">
        <v>146</v>
      </c>
      <c r="D42" s="3">
        <v>15</v>
      </c>
      <c r="E42" s="15">
        <v>3074.23</v>
      </c>
      <c r="F42" s="12"/>
      <c r="G42" s="12"/>
      <c r="H42" s="15">
        <v>74.23</v>
      </c>
      <c r="I42" s="22">
        <f t="shared" ref="I42" si="2">G42+H42</f>
        <v>74.23</v>
      </c>
      <c r="J42" s="19">
        <f t="shared" si="1"/>
        <v>3000</v>
      </c>
      <c r="K42" s="55"/>
    </row>
    <row r="43" spans="1:11" ht="25.5" customHeight="1" x14ac:dyDescent="0.25">
      <c r="A43" s="48">
        <v>23</v>
      </c>
      <c r="B43" s="11" t="s">
        <v>145</v>
      </c>
      <c r="C43" s="12" t="s">
        <v>146</v>
      </c>
      <c r="D43" s="3">
        <v>15</v>
      </c>
      <c r="E43" s="15">
        <v>3847</v>
      </c>
      <c r="F43" s="12"/>
      <c r="G43" s="12"/>
      <c r="H43" s="15">
        <v>283.40779200000003</v>
      </c>
      <c r="I43" s="22">
        <f t="shared" si="0"/>
        <v>283.40779200000003</v>
      </c>
      <c r="J43" s="19">
        <f t="shared" si="1"/>
        <v>3563.592208</v>
      </c>
      <c r="K43" s="55"/>
    </row>
    <row r="44" spans="1:11" ht="21" customHeight="1" thickBot="1" x14ac:dyDescent="0.3">
      <c r="A44" s="127"/>
      <c r="B44" s="128"/>
      <c r="C44" s="128"/>
      <c r="D44" s="128"/>
      <c r="E44" s="128"/>
      <c r="F44" s="128"/>
      <c r="G44" s="128"/>
      <c r="H44" s="128"/>
      <c r="I44" s="128"/>
      <c r="J44" s="128"/>
      <c r="K44" s="129"/>
    </row>
    <row r="45" spans="1:11" ht="16.5" thickBot="1" x14ac:dyDescent="0.3">
      <c r="A45" s="159" t="s">
        <v>79</v>
      </c>
      <c r="B45" s="160"/>
      <c r="C45" s="160"/>
      <c r="D45" s="160"/>
      <c r="E45" s="160"/>
      <c r="F45" s="160"/>
      <c r="G45" s="160"/>
      <c r="H45" s="160"/>
      <c r="I45" s="160"/>
      <c r="J45" s="160"/>
      <c r="K45" s="161"/>
    </row>
    <row r="46" spans="1:11" ht="25.5" customHeight="1" x14ac:dyDescent="0.25">
      <c r="A46" s="53">
        <v>1</v>
      </c>
      <c r="B46" s="39" t="s">
        <v>163</v>
      </c>
      <c r="C46" s="39" t="s">
        <v>195</v>
      </c>
      <c r="D46" s="38">
        <v>15</v>
      </c>
      <c r="E46" s="40">
        <v>5191</v>
      </c>
      <c r="F46" s="39"/>
      <c r="G46" s="39"/>
      <c r="H46" s="40">
        <v>452.51039999999995</v>
      </c>
      <c r="I46" s="36">
        <f t="shared" si="0"/>
        <v>452.51039999999995</v>
      </c>
      <c r="J46" s="37">
        <f t="shared" si="1"/>
        <v>4738.4895999999999</v>
      </c>
      <c r="K46" s="56"/>
    </row>
    <row r="47" spans="1:11" ht="25.5" customHeight="1" x14ac:dyDescent="0.25">
      <c r="A47" s="48">
        <v>2</v>
      </c>
      <c r="B47" s="11" t="s">
        <v>158</v>
      </c>
      <c r="C47" s="12" t="s">
        <v>193</v>
      </c>
      <c r="D47" s="23">
        <v>15</v>
      </c>
      <c r="E47" s="15">
        <v>3981</v>
      </c>
      <c r="F47" s="12"/>
      <c r="G47" s="12"/>
      <c r="H47" s="15">
        <v>297.99</v>
      </c>
      <c r="I47" s="22">
        <f t="shared" si="0"/>
        <v>297.99</v>
      </c>
      <c r="J47" s="19">
        <f t="shared" si="1"/>
        <v>3683.01</v>
      </c>
      <c r="K47" s="50"/>
    </row>
    <row r="48" spans="1:11" ht="25.5" customHeight="1" x14ac:dyDescent="0.25">
      <c r="A48" s="48">
        <v>3</v>
      </c>
      <c r="B48" s="11" t="s">
        <v>160</v>
      </c>
      <c r="C48" s="12" t="s">
        <v>194</v>
      </c>
      <c r="D48" s="23">
        <v>15</v>
      </c>
      <c r="E48" s="15">
        <v>4112.2700000000004</v>
      </c>
      <c r="F48" s="12"/>
      <c r="G48" s="12"/>
      <c r="H48" s="15">
        <v>321.3</v>
      </c>
      <c r="I48" s="22">
        <f t="shared" si="0"/>
        <v>321.3</v>
      </c>
      <c r="J48" s="19">
        <f t="shared" si="1"/>
        <v>3790.9700000000003</v>
      </c>
      <c r="K48" s="50"/>
    </row>
    <row r="49" spans="1:11" ht="25.5" customHeight="1" x14ac:dyDescent="0.25">
      <c r="A49" s="48">
        <v>4</v>
      </c>
      <c r="B49" s="11" t="s">
        <v>162</v>
      </c>
      <c r="C49" s="12" t="s">
        <v>194</v>
      </c>
      <c r="D49" s="23">
        <v>15</v>
      </c>
      <c r="E49" s="15">
        <v>3887.85</v>
      </c>
      <c r="F49" s="12"/>
      <c r="G49" s="12"/>
      <c r="H49" s="15">
        <v>287.85000000000002</v>
      </c>
      <c r="I49" s="22">
        <f t="shared" si="0"/>
        <v>287.85000000000002</v>
      </c>
      <c r="J49" s="19">
        <f t="shared" si="1"/>
        <v>3600</v>
      </c>
      <c r="K49" s="50"/>
    </row>
    <row r="50" spans="1:11" ht="25.5" customHeight="1" x14ac:dyDescent="0.25">
      <c r="A50" s="48">
        <v>5</v>
      </c>
      <c r="B50" s="11" t="s">
        <v>164</v>
      </c>
      <c r="C50" s="12" t="s">
        <v>194</v>
      </c>
      <c r="D50" s="23">
        <v>15</v>
      </c>
      <c r="E50" s="15">
        <v>4561.1000000000004</v>
      </c>
      <c r="F50" s="12"/>
      <c r="G50" s="12"/>
      <c r="H50" s="15">
        <v>361.1</v>
      </c>
      <c r="I50" s="22">
        <f t="shared" si="0"/>
        <v>361.1</v>
      </c>
      <c r="J50" s="19">
        <f t="shared" si="1"/>
        <v>4200</v>
      </c>
      <c r="K50" s="50"/>
    </row>
    <row r="51" spans="1:11" ht="25.5" customHeight="1" x14ac:dyDescent="0.25">
      <c r="A51" s="48">
        <v>6</v>
      </c>
      <c r="B51" s="11" t="s">
        <v>165</v>
      </c>
      <c r="C51" s="12" t="s">
        <v>194</v>
      </c>
      <c r="D51" s="23">
        <v>15</v>
      </c>
      <c r="E51" s="15">
        <v>4561.1000000000004</v>
      </c>
      <c r="F51" s="12"/>
      <c r="G51" s="12"/>
      <c r="H51" s="15">
        <v>361.1</v>
      </c>
      <c r="I51" s="22">
        <f t="shared" si="0"/>
        <v>361.1</v>
      </c>
      <c r="J51" s="19">
        <f t="shared" si="1"/>
        <v>4200</v>
      </c>
      <c r="K51" s="50"/>
    </row>
    <row r="52" spans="1:11" ht="25.5" customHeight="1" x14ac:dyDescent="0.25">
      <c r="A52" s="48">
        <v>7</v>
      </c>
      <c r="B52" s="11" t="s">
        <v>186</v>
      </c>
      <c r="C52" s="12" t="s">
        <v>194</v>
      </c>
      <c r="D52" s="23">
        <v>15</v>
      </c>
      <c r="E52" s="15">
        <v>4907.08</v>
      </c>
      <c r="F52" s="12"/>
      <c r="G52" s="12"/>
      <c r="H52" s="15">
        <v>407.08</v>
      </c>
      <c r="I52" s="22">
        <f t="shared" si="0"/>
        <v>407.08</v>
      </c>
      <c r="J52" s="19">
        <f t="shared" si="1"/>
        <v>4500</v>
      </c>
      <c r="K52" s="50"/>
    </row>
    <row r="53" spans="1:11" ht="25.5" customHeight="1" x14ac:dyDescent="0.25">
      <c r="A53" s="48">
        <v>8</v>
      </c>
      <c r="B53" s="11" t="s">
        <v>172</v>
      </c>
      <c r="C53" s="12" t="s">
        <v>198</v>
      </c>
      <c r="D53" s="23">
        <v>15</v>
      </c>
      <c r="E53" s="15">
        <v>3703.83</v>
      </c>
      <c r="F53" s="12"/>
      <c r="G53" s="12"/>
      <c r="H53" s="15">
        <v>267.83</v>
      </c>
      <c r="I53" s="22">
        <f t="shared" si="0"/>
        <v>267.83</v>
      </c>
      <c r="J53" s="19">
        <f t="shared" si="1"/>
        <v>3436</v>
      </c>
      <c r="K53" s="50"/>
    </row>
    <row r="54" spans="1:11" ht="25.5" customHeight="1" x14ac:dyDescent="0.25">
      <c r="A54" s="48">
        <v>9</v>
      </c>
      <c r="B54" s="11" t="s">
        <v>173</v>
      </c>
      <c r="C54" s="12" t="s">
        <v>198</v>
      </c>
      <c r="D54" s="23">
        <v>15</v>
      </c>
      <c r="E54" s="15">
        <v>3284.06</v>
      </c>
      <c r="F54" s="12"/>
      <c r="G54" s="12"/>
      <c r="H54" s="15">
        <v>97.06</v>
      </c>
      <c r="I54" s="22">
        <f t="shared" si="0"/>
        <v>97.06</v>
      </c>
      <c r="J54" s="19">
        <f t="shared" si="1"/>
        <v>3187</v>
      </c>
      <c r="K54" s="50"/>
    </row>
    <row r="55" spans="1:11" ht="25.5" customHeight="1" x14ac:dyDescent="0.25">
      <c r="A55" s="48">
        <v>10</v>
      </c>
      <c r="B55" s="11" t="s">
        <v>182</v>
      </c>
      <c r="C55" s="12" t="s">
        <v>115</v>
      </c>
      <c r="D55" s="23">
        <v>15</v>
      </c>
      <c r="E55" s="15">
        <v>7555.9</v>
      </c>
      <c r="F55" s="12"/>
      <c r="G55" s="12"/>
      <c r="H55" s="15">
        <v>902.9</v>
      </c>
      <c r="I55" s="22">
        <f t="shared" si="0"/>
        <v>902.9</v>
      </c>
      <c r="J55" s="19">
        <f t="shared" si="1"/>
        <v>6653</v>
      </c>
      <c r="K55" s="50"/>
    </row>
    <row r="56" spans="1:11" ht="25.5" customHeight="1" x14ac:dyDescent="0.25">
      <c r="A56" s="48">
        <v>11</v>
      </c>
      <c r="B56" s="11" t="s">
        <v>185</v>
      </c>
      <c r="C56" s="12" t="s">
        <v>211</v>
      </c>
      <c r="D56" s="23">
        <v>15</v>
      </c>
      <c r="E56" s="15">
        <v>4907.08</v>
      </c>
      <c r="F56" s="12"/>
      <c r="G56" s="12"/>
      <c r="H56" s="15">
        <v>407.08</v>
      </c>
      <c r="I56" s="22">
        <f t="shared" si="0"/>
        <v>407.08</v>
      </c>
      <c r="J56" s="19">
        <f t="shared" si="1"/>
        <v>4500</v>
      </c>
      <c r="K56" s="50"/>
    </row>
    <row r="57" spans="1:11" ht="25.5" customHeight="1" x14ac:dyDescent="0.25">
      <c r="A57" s="48">
        <v>13</v>
      </c>
      <c r="B57" s="11" t="s">
        <v>153</v>
      </c>
      <c r="C57" s="12" t="s">
        <v>192</v>
      </c>
      <c r="D57" s="23">
        <v>15</v>
      </c>
      <c r="E57" s="24">
        <v>3728</v>
      </c>
      <c r="F57" s="12"/>
      <c r="G57" s="12"/>
      <c r="H57" s="24">
        <v>270.46059200000002</v>
      </c>
      <c r="I57" s="22">
        <f t="shared" si="0"/>
        <v>270.46059200000002</v>
      </c>
      <c r="J57" s="19">
        <f t="shared" si="1"/>
        <v>3457.5394080000001</v>
      </c>
      <c r="K57" s="50"/>
    </row>
    <row r="58" spans="1:11" ht="25.5" customHeight="1" x14ac:dyDescent="0.25">
      <c r="A58" s="48">
        <v>14</v>
      </c>
      <c r="B58" s="11" t="s">
        <v>154</v>
      </c>
      <c r="C58" s="12" t="s">
        <v>192</v>
      </c>
      <c r="D58" s="23">
        <v>15</v>
      </c>
      <c r="E58" s="15">
        <v>6650</v>
      </c>
      <c r="F58" s="12"/>
      <c r="G58" s="12"/>
      <c r="H58" s="15">
        <v>709.40114399999993</v>
      </c>
      <c r="I58" s="22">
        <f t="shared" si="0"/>
        <v>709.40114399999993</v>
      </c>
      <c r="J58" s="19">
        <f t="shared" si="1"/>
        <v>5940.5988560000005</v>
      </c>
      <c r="K58" s="50"/>
    </row>
    <row r="59" spans="1:11" ht="25.5" customHeight="1" thickBot="1" x14ac:dyDescent="0.3">
      <c r="A59" s="81">
        <v>15</v>
      </c>
      <c r="B59" s="82" t="s">
        <v>155</v>
      </c>
      <c r="C59" s="83" t="s">
        <v>192</v>
      </c>
      <c r="D59" s="92">
        <v>15</v>
      </c>
      <c r="E59" s="85">
        <v>3266</v>
      </c>
      <c r="F59" s="83"/>
      <c r="G59" s="83"/>
      <c r="H59" s="85">
        <v>95.094992000000019</v>
      </c>
      <c r="I59" s="86">
        <f t="shared" si="0"/>
        <v>95.094992000000019</v>
      </c>
      <c r="J59" s="87">
        <f t="shared" si="1"/>
        <v>3170.9050080000002</v>
      </c>
      <c r="K59" s="93"/>
    </row>
    <row r="60" spans="1:11" ht="25.5" customHeight="1" x14ac:dyDescent="0.25">
      <c r="A60" s="74">
        <v>16</v>
      </c>
      <c r="B60" s="75" t="s">
        <v>156</v>
      </c>
      <c r="C60" s="76" t="s">
        <v>192</v>
      </c>
      <c r="D60" s="94">
        <v>15</v>
      </c>
      <c r="E60" s="78">
        <v>3723</v>
      </c>
      <c r="F60" s="76"/>
      <c r="G60" s="76"/>
      <c r="H60" s="78">
        <v>269.91659200000004</v>
      </c>
      <c r="I60" s="89">
        <f t="shared" si="0"/>
        <v>269.91659200000004</v>
      </c>
      <c r="J60" s="90">
        <f t="shared" si="1"/>
        <v>3453.083408</v>
      </c>
      <c r="K60" s="79"/>
    </row>
    <row r="61" spans="1:11" ht="25.5" customHeight="1" x14ac:dyDescent="0.25">
      <c r="A61" s="48">
        <v>17</v>
      </c>
      <c r="B61" s="11" t="s">
        <v>204</v>
      </c>
      <c r="C61" s="12" t="s">
        <v>192</v>
      </c>
      <c r="D61" s="23">
        <v>15</v>
      </c>
      <c r="E61" s="15">
        <v>3349.14</v>
      </c>
      <c r="F61" s="12"/>
      <c r="G61" s="12"/>
      <c r="H61" s="15">
        <v>104.14</v>
      </c>
      <c r="I61" s="22">
        <f t="shared" si="0"/>
        <v>104.14</v>
      </c>
      <c r="J61" s="19">
        <f t="shared" si="1"/>
        <v>3245</v>
      </c>
      <c r="K61" s="50"/>
    </row>
    <row r="62" spans="1:11" ht="25.5" customHeight="1" x14ac:dyDescent="0.25">
      <c r="A62" s="48">
        <v>18</v>
      </c>
      <c r="B62" s="11" t="s">
        <v>179</v>
      </c>
      <c r="C62" s="12" t="s">
        <v>192</v>
      </c>
      <c r="D62" s="23">
        <v>15</v>
      </c>
      <c r="E62" s="15">
        <v>3853.07</v>
      </c>
      <c r="F62" s="12"/>
      <c r="G62" s="12"/>
      <c r="H62" s="15">
        <v>284.07</v>
      </c>
      <c r="I62" s="22">
        <f t="shared" si="0"/>
        <v>284.07</v>
      </c>
      <c r="J62" s="19">
        <f t="shared" si="1"/>
        <v>3569</v>
      </c>
      <c r="K62" s="50"/>
    </row>
    <row r="63" spans="1:11" ht="25.5" customHeight="1" x14ac:dyDescent="0.25">
      <c r="A63" s="48">
        <v>19</v>
      </c>
      <c r="B63" s="11" t="s">
        <v>245</v>
      </c>
      <c r="C63" s="12" t="s">
        <v>192</v>
      </c>
      <c r="D63" s="23">
        <v>15</v>
      </c>
      <c r="E63" s="24">
        <v>3989</v>
      </c>
      <c r="F63" s="12"/>
      <c r="G63" s="12"/>
      <c r="H63" s="24">
        <v>298.85000000000002</v>
      </c>
      <c r="I63" s="22">
        <f t="shared" si="0"/>
        <v>298.85000000000002</v>
      </c>
      <c r="J63" s="19">
        <f t="shared" si="1"/>
        <v>3690.15</v>
      </c>
      <c r="K63" s="50"/>
    </row>
    <row r="64" spans="1:11" ht="25.5" customHeight="1" x14ac:dyDescent="0.25">
      <c r="A64" s="48">
        <v>20</v>
      </c>
      <c r="B64" s="11" t="s">
        <v>151</v>
      </c>
      <c r="C64" s="12" t="s">
        <v>207</v>
      </c>
      <c r="D64" s="23">
        <v>15</v>
      </c>
      <c r="E64" s="24">
        <v>4561.1000000000004</v>
      </c>
      <c r="F64" s="12"/>
      <c r="G64" s="12"/>
      <c r="H64" s="24">
        <v>361.1</v>
      </c>
      <c r="I64" s="22">
        <f t="shared" si="0"/>
        <v>361.1</v>
      </c>
      <c r="J64" s="19">
        <f t="shared" si="1"/>
        <v>4200</v>
      </c>
      <c r="K64" s="50"/>
    </row>
    <row r="65" spans="1:14" ht="25.5" customHeight="1" x14ac:dyDescent="0.25">
      <c r="A65" s="48">
        <v>21</v>
      </c>
      <c r="B65" s="11" t="s">
        <v>184</v>
      </c>
      <c r="C65" s="12" t="s">
        <v>207</v>
      </c>
      <c r="D65" s="23">
        <v>15</v>
      </c>
      <c r="E65" s="15">
        <v>4112.2700000000004</v>
      </c>
      <c r="F65" s="12"/>
      <c r="G65" s="12"/>
      <c r="H65" s="15">
        <v>321.42</v>
      </c>
      <c r="I65" s="22">
        <f t="shared" si="0"/>
        <v>321.42</v>
      </c>
      <c r="J65" s="19">
        <f t="shared" si="1"/>
        <v>3790.8500000000004</v>
      </c>
      <c r="K65" s="50"/>
    </row>
    <row r="66" spans="1:14" ht="25.5" customHeight="1" x14ac:dyDescent="0.25">
      <c r="A66" s="48">
        <v>22</v>
      </c>
      <c r="B66" s="11" t="s">
        <v>177</v>
      </c>
      <c r="C66" s="12" t="s">
        <v>202</v>
      </c>
      <c r="D66" s="23">
        <v>15</v>
      </c>
      <c r="E66" s="15">
        <v>3967.52</v>
      </c>
      <c r="F66" s="12"/>
      <c r="G66" s="12"/>
      <c r="H66" s="15">
        <v>296.52</v>
      </c>
      <c r="I66" s="22">
        <f t="shared" si="0"/>
        <v>296.52</v>
      </c>
      <c r="J66" s="19">
        <f t="shared" si="1"/>
        <v>3671</v>
      </c>
      <c r="K66" s="50"/>
    </row>
    <row r="67" spans="1:14" ht="25.5" customHeight="1" x14ac:dyDescent="0.25">
      <c r="A67" s="48">
        <v>23</v>
      </c>
      <c r="B67" s="11" t="s">
        <v>214</v>
      </c>
      <c r="C67" s="12" t="s">
        <v>215</v>
      </c>
      <c r="D67" s="23">
        <v>15</v>
      </c>
      <c r="E67" s="24">
        <v>3314.36</v>
      </c>
      <c r="F67" s="12"/>
      <c r="G67" s="12"/>
      <c r="H67" s="24">
        <v>100.36</v>
      </c>
      <c r="I67" s="22">
        <f t="shared" si="0"/>
        <v>100.36</v>
      </c>
      <c r="J67" s="19">
        <f t="shared" si="1"/>
        <v>3214</v>
      </c>
      <c r="K67" s="50"/>
    </row>
    <row r="68" spans="1:14" ht="25.5" customHeight="1" x14ac:dyDescent="0.25">
      <c r="A68" s="48">
        <v>24</v>
      </c>
      <c r="B68" s="11" t="s">
        <v>166</v>
      </c>
      <c r="C68" s="12" t="s">
        <v>146</v>
      </c>
      <c r="D68" s="23">
        <v>15</v>
      </c>
      <c r="E68" s="15">
        <v>3063</v>
      </c>
      <c r="F68" s="12"/>
      <c r="G68" s="12"/>
      <c r="H68" s="15">
        <v>52.758592000000021</v>
      </c>
      <c r="I68" s="22">
        <f t="shared" si="0"/>
        <v>52.758592000000021</v>
      </c>
      <c r="J68" s="19">
        <f t="shared" si="1"/>
        <v>3010.2414079999999</v>
      </c>
      <c r="K68" s="50"/>
    </row>
    <row r="69" spans="1:14" ht="25.5" customHeight="1" x14ac:dyDescent="0.25">
      <c r="A69" s="48">
        <v>25</v>
      </c>
      <c r="B69" s="11" t="s">
        <v>167</v>
      </c>
      <c r="C69" s="12" t="s">
        <v>197</v>
      </c>
      <c r="D69" s="23">
        <v>15</v>
      </c>
      <c r="E69" s="15">
        <v>3855</v>
      </c>
      <c r="F69" s="12"/>
      <c r="G69" s="12"/>
      <c r="H69" s="15">
        <v>284.27819199999999</v>
      </c>
      <c r="I69" s="22">
        <f t="shared" si="0"/>
        <v>284.27819199999999</v>
      </c>
      <c r="J69" s="19">
        <f t="shared" si="1"/>
        <v>3570.7218080000002</v>
      </c>
      <c r="K69" s="50"/>
    </row>
    <row r="70" spans="1:14" ht="25.5" customHeight="1" x14ac:dyDescent="0.25">
      <c r="A70" s="48">
        <v>26</v>
      </c>
      <c r="B70" s="11" t="s">
        <v>169</v>
      </c>
      <c r="C70" s="12" t="s">
        <v>197</v>
      </c>
      <c r="D70" s="23">
        <v>15</v>
      </c>
      <c r="E70" s="15">
        <v>3570</v>
      </c>
      <c r="F70" s="12"/>
      <c r="G70" s="12"/>
      <c r="H70" s="15">
        <v>145.870192</v>
      </c>
      <c r="I70" s="22">
        <f t="shared" si="0"/>
        <v>145.870192</v>
      </c>
      <c r="J70" s="19">
        <f t="shared" si="1"/>
        <v>3424.1298080000001</v>
      </c>
      <c r="K70" s="50"/>
    </row>
    <row r="71" spans="1:14" ht="25.5" customHeight="1" x14ac:dyDescent="0.25">
      <c r="A71" s="48">
        <v>27</v>
      </c>
      <c r="B71" s="11" t="s">
        <v>147</v>
      </c>
      <c r="C71" s="12" t="s">
        <v>201</v>
      </c>
      <c r="D71" s="23">
        <v>15</v>
      </c>
      <c r="E71" s="15">
        <v>3288</v>
      </c>
      <c r="F71" s="12"/>
      <c r="G71" s="12"/>
      <c r="H71" s="15">
        <v>97.488592000000011</v>
      </c>
      <c r="I71" s="22">
        <f t="shared" si="0"/>
        <v>97.488592000000011</v>
      </c>
      <c r="J71" s="19">
        <f t="shared" si="1"/>
        <v>3190.5114079999998</v>
      </c>
      <c r="K71" s="50"/>
    </row>
    <row r="72" spans="1:14" ht="25.5" customHeight="1" x14ac:dyDescent="0.25">
      <c r="A72" s="48">
        <v>28</v>
      </c>
      <c r="B72" s="11" t="s">
        <v>148</v>
      </c>
      <c r="C72" s="12" t="s">
        <v>201</v>
      </c>
      <c r="D72" s="23">
        <v>15</v>
      </c>
      <c r="E72" s="15">
        <v>4129</v>
      </c>
      <c r="F72" s="12"/>
      <c r="G72" s="12"/>
      <c r="H72" s="15">
        <v>314.08939200000003</v>
      </c>
      <c r="I72" s="22">
        <f t="shared" si="0"/>
        <v>314.08939200000003</v>
      </c>
      <c r="J72" s="19">
        <f t="shared" si="1"/>
        <v>3814.9106080000001</v>
      </c>
      <c r="K72" s="50"/>
    </row>
    <row r="73" spans="1:14" ht="25.5" customHeight="1" x14ac:dyDescent="0.25">
      <c r="A73" s="48">
        <v>29</v>
      </c>
      <c r="B73" s="11" t="s">
        <v>149</v>
      </c>
      <c r="C73" s="12" t="s">
        <v>201</v>
      </c>
      <c r="D73" s="23">
        <v>15</v>
      </c>
      <c r="E73" s="15">
        <v>4129</v>
      </c>
      <c r="F73" s="12"/>
      <c r="G73" s="12"/>
      <c r="H73" s="15">
        <v>314.08939200000003</v>
      </c>
      <c r="I73" s="22">
        <f t="shared" si="0"/>
        <v>314.08939200000003</v>
      </c>
      <c r="J73" s="19">
        <f t="shared" si="1"/>
        <v>3814.9106080000001</v>
      </c>
      <c r="K73" s="50"/>
    </row>
    <row r="74" spans="1:14" ht="25.5" customHeight="1" x14ac:dyDescent="0.25">
      <c r="A74" s="48">
        <v>30</v>
      </c>
      <c r="B74" s="11" t="s">
        <v>150</v>
      </c>
      <c r="C74" s="12" t="s">
        <v>201</v>
      </c>
      <c r="D74" s="23">
        <v>15</v>
      </c>
      <c r="E74" s="15">
        <v>4249</v>
      </c>
      <c r="F74" s="12"/>
      <c r="G74" s="12"/>
      <c r="H74" s="15">
        <v>327.14539200000002</v>
      </c>
      <c r="I74" s="22">
        <f t="shared" si="0"/>
        <v>327.14539200000002</v>
      </c>
      <c r="J74" s="19">
        <f t="shared" si="1"/>
        <v>3921.8546080000001</v>
      </c>
      <c r="K74" s="50"/>
    </row>
    <row r="75" spans="1:14" ht="25.5" customHeight="1" x14ac:dyDescent="0.25">
      <c r="A75" s="48">
        <v>31</v>
      </c>
      <c r="B75" s="11" t="s">
        <v>176</v>
      </c>
      <c r="C75" s="12" t="s">
        <v>201</v>
      </c>
      <c r="D75" s="23">
        <v>15</v>
      </c>
      <c r="E75" s="15">
        <v>4124.6099999999997</v>
      </c>
      <c r="F75" s="12"/>
      <c r="G75" s="12"/>
      <c r="H75" s="15">
        <v>313.61</v>
      </c>
      <c r="I75" s="22">
        <f t="shared" si="0"/>
        <v>313.61</v>
      </c>
      <c r="J75" s="19">
        <f t="shared" si="1"/>
        <v>3810.9999999999995</v>
      </c>
      <c r="K75" s="50"/>
    </row>
    <row r="76" spans="1:14" ht="25.5" customHeight="1" x14ac:dyDescent="0.25">
      <c r="A76" s="48">
        <v>32</v>
      </c>
      <c r="B76" s="11" t="s">
        <v>178</v>
      </c>
      <c r="C76" s="12" t="s">
        <v>203</v>
      </c>
      <c r="D76" s="23">
        <v>15</v>
      </c>
      <c r="E76" s="15">
        <v>4173.9799999999996</v>
      </c>
      <c r="F76" s="12"/>
      <c r="G76" s="12"/>
      <c r="H76" s="15">
        <v>318.98</v>
      </c>
      <c r="I76" s="22">
        <f t="shared" si="0"/>
        <v>318.98</v>
      </c>
      <c r="J76" s="19">
        <f t="shared" si="1"/>
        <v>3854.9999999999995</v>
      </c>
      <c r="K76" s="50"/>
    </row>
    <row r="77" spans="1:14" ht="25.5" customHeight="1" x14ac:dyDescent="0.25">
      <c r="A77" s="48">
        <v>33</v>
      </c>
      <c r="B77" s="11" t="s">
        <v>187</v>
      </c>
      <c r="C77" s="12" t="s">
        <v>212</v>
      </c>
      <c r="D77" s="23">
        <v>15</v>
      </c>
      <c r="E77" s="15">
        <v>3246.2</v>
      </c>
      <c r="F77" s="12"/>
      <c r="G77" s="12"/>
      <c r="H77" s="15">
        <v>96.2</v>
      </c>
      <c r="I77" s="22">
        <f t="shared" si="0"/>
        <v>96.2</v>
      </c>
      <c r="J77" s="19">
        <f t="shared" si="1"/>
        <v>3150</v>
      </c>
      <c r="K77" s="50"/>
    </row>
    <row r="78" spans="1:14" ht="26.25" customHeight="1" x14ac:dyDescent="0.25">
      <c r="A78" s="48">
        <v>34</v>
      </c>
      <c r="B78" s="11" t="s">
        <v>175</v>
      </c>
      <c r="C78" s="12" t="s">
        <v>200</v>
      </c>
      <c r="D78" s="3">
        <v>3</v>
      </c>
      <c r="E78" s="24">
        <v>662.87</v>
      </c>
      <c r="F78" s="24">
        <v>34.46</v>
      </c>
      <c r="G78" s="12"/>
      <c r="H78" s="12"/>
      <c r="I78" s="22">
        <f t="shared" ref="I78:I126" si="3">G78+H78</f>
        <v>0</v>
      </c>
      <c r="J78" s="19">
        <f t="shared" ref="J78:J126" si="4">E78+F78-I78</f>
        <v>697.33</v>
      </c>
      <c r="K78" s="50"/>
    </row>
    <row r="79" spans="1:14" ht="26.25" customHeight="1" x14ac:dyDescent="0.25">
      <c r="A79" s="48">
        <v>35</v>
      </c>
      <c r="B79" s="11" t="s">
        <v>240</v>
      </c>
      <c r="C79" s="12" t="s">
        <v>241</v>
      </c>
      <c r="D79" s="3">
        <v>15</v>
      </c>
      <c r="E79" s="24">
        <v>2690</v>
      </c>
      <c r="F79" s="12"/>
      <c r="G79" s="12"/>
      <c r="H79" s="24">
        <v>12.6</v>
      </c>
      <c r="I79" s="22">
        <f t="shared" si="3"/>
        <v>12.6</v>
      </c>
      <c r="J79" s="19">
        <f t="shared" si="4"/>
        <v>2677.4</v>
      </c>
      <c r="K79" s="50"/>
    </row>
    <row r="80" spans="1:14" ht="25.5" customHeight="1" x14ac:dyDescent="0.25">
      <c r="A80" s="48">
        <v>36</v>
      </c>
      <c r="B80" s="11" t="s">
        <v>152</v>
      </c>
      <c r="C80" s="12" t="s">
        <v>205</v>
      </c>
      <c r="D80" s="3">
        <v>15</v>
      </c>
      <c r="E80" s="15">
        <v>3251</v>
      </c>
      <c r="F80" s="12"/>
      <c r="G80" s="12"/>
      <c r="H80" s="15">
        <v>93.462992000000014</v>
      </c>
      <c r="I80" s="22">
        <f t="shared" si="3"/>
        <v>93.462992000000014</v>
      </c>
      <c r="J80" s="19">
        <f t="shared" si="4"/>
        <v>3157.5370079999998</v>
      </c>
      <c r="K80" s="50"/>
      <c r="N80">
        <f>2488-318.01</f>
        <v>2169.9899999999998</v>
      </c>
    </row>
    <row r="81" spans="1:14" ht="25.5" customHeight="1" x14ac:dyDescent="0.25">
      <c r="A81" s="48">
        <v>37</v>
      </c>
      <c r="B81" s="11" t="s">
        <v>159</v>
      </c>
      <c r="C81" s="12" t="s">
        <v>205</v>
      </c>
      <c r="D81" s="3">
        <v>15</v>
      </c>
      <c r="E81" s="15">
        <v>3723</v>
      </c>
      <c r="F81" s="12"/>
      <c r="G81" s="12"/>
      <c r="H81" s="15">
        <v>269.91659200000004</v>
      </c>
      <c r="I81" s="22">
        <f t="shared" si="3"/>
        <v>269.91659200000004</v>
      </c>
      <c r="J81" s="19">
        <f t="shared" si="4"/>
        <v>3453.083408</v>
      </c>
      <c r="K81" s="50"/>
      <c r="N81">
        <f>+N80*0.064</f>
        <v>138.87935999999999</v>
      </c>
    </row>
    <row r="82" spans="1:14" ht="25.5" customHeight="1" x14ac:dyDescent="0.25">
      <c r="A82" s="48">
        <v>38</v>
      </c>
      <c r="B82" s="11" t="s">
        <v>161</v>
      </c>
      <c r="C82" s="12" t="s">
        <v>205</v>
      </c>
      <c r="D82" s="3">
        <v>15</v>
      </c>
      <c r="E82" s="15">
        <v>3728</v>
      </c>
      <c r="F82" s="12"/>
      <c r="G82" s="12"/>
      <c r="H82" s="15">
        <v>270.46059200000002</v>
      </c>
      <c r="I82" s="22">
        <f t="shared" si="3"/>
        <v>270.46059200000002</v>
      </c>
      <c r="J82" s="19">
        <f t="shared" si="4"/>
        <v>3457.5394080000001</v>
      </c>
      <c r="K82" s="50"/>
      <c r="N82">
        <f>+N81+6.15</f>
        <v>145.02936</v>
      </c>
    </row>
    <row r="83" spans="1:14" ht="25.5" customHeight="1" x14ac:dyDescent="0.25">
      <c r="A83" s="48">
        <v>39</v>
      </c>
      <c r="B83" s="11" t="s">
        <v>170</v>
      </c>
      <c r="C83" s="12" t="s">
        <v>205</v>
      </c>
      <c r="D83" s="3">
        <v>15</v>
      </c>
      <c r="E83" s="15">
        <v>2744.06</v>
      </c>
      <c r="F83" s="15"/>
      <c r="G83" s="12"/>
      <c r="H83" s="15">
        <v>18.05</v>
      </c>
      <c r="I83" s="22">
        <f t="shared" si="3"/>
        <v>18.05</v>
      </c>
      <c r="J83" s="19">
        <f t="shared" si="4"/>
        <v>2726.0099999999998</v>
      </c>
      <c r="K83" s="50"/>
      <c r="N83">
        <v>160.35</v>
      </c>
    </row>
    <row r="84" spans="1:14" ht="25.5" customHeight="1" x14ac:dyDescent="0.25">
      <c r="A84" s="48">
        <v>40</v>
      </c>
      <c r="B84" s="11" t="s">
        <v>180</v>
      </c>
      <c r="C84" s="12" t="s">
        <v>205</v>
      </c>
      <c r="D84" s="3">
        <v>15</v>
      </c>
      <c r="E84" s="15">
        <v>3699.34</v>
      </c>
      <c r="F84" s="12"/>
      <c r="G84" s="12"/>
      <c r="H84" s="15">
        <v>267.33999999999997</v>
      </c>
      <c r="I84" s="22">
        <f t="shared" si="3"/>
        <v>267.33999999999997</v>
      </c>
      <c r="J84" s="19">
        <f t="shared" si="4"/>
        <v>3432</v>
      </c>
      <c r="K84" s="50"/>
      <c r="N84">
        <f>N82-N83</f>
        <v>-15.320639999999997</v>
      </c>
    </row>
    <row r="85" spans="1:14" ht="25.5" customHeight="1" x14ac:dyDescent="0.25">
      <c r="A85" s="48">
        <v>41</v>
      </c>
      <c r="B85" s="11" t="s">
        <v>206</v>
      </c>
      <c r="C85" s="12" t="s">
        <v>205</v>
      </c>
      <c r="D85" s="3">
        <v>15</v>
      </c>
      <c r="E85" s="24">
        <v>2593.0500000000002</v>
      </c>
      <c r="F85" s="24">
        <v>8.6</v>
      </c>
      <c r="G85" s="12"/>
      <c r="H85" s="12"/>
      <c r="I85" s="22">
        <f t="shared" si="3"/>
        <v>0</v>
      </c>
      <c r="J85" s="19">
        <f t="shared" si="4"/>
        <v>2601.65</v>
      </c>
      <c r="K85" s="50"/>
    </row>
    <row r="86" spans="1:14" ht="25.5" customHeight="1" x14ac:dyDescent="0.25">
      <c r="A86" s="48">
        <v>42</v>
      </c>
      <c r="B86" s="11" t="s">
        <v>181</v>
      </c>
      <c r="C86" s="12" t="s">
        <v>205</v>
      </c>
      <c r="D86" s="3">
        <v>15</v>
      </c>
      <c r="E86" s="15">
        <v>3699.34</v>
      </c>
      <c r="F86" s="12"/>
      <c r="G86" s="12"/>
      <c r="H86" s="15">
        <v>267.33999999999997</v>
      </c>
      <c r="I86" s="22">
        <f t="shared" si="3"/>
        <v>267.33999999999997</v>
      </c>
      <c r="J86" s="19">
        <f t="shared" si="4"/>
        <v>3432</v>
      </c>
      <c r="K86" s="50"/>
    </row>
    <row r="87" spans="1:14" ht="25.5" customHeight="1" thickBot="1" x14ac:dyDescent="0.3">
      <c r="A87" s="81">
        <v>43</v>
      </c>
      <c r="B87" s="82" t="s">
        <v>183</v>
      </c>
      <c r="C87" s="83" t="s">
        <v>205</v>
      </c>
      <c r="D87" s="84">
        <v>15</v>
      </c>
      <c r="E87" s="85">
        <v>3289.67</v>
      </c>
      <c r="F87" s="83"/>
      <c r="G87" s="83"/>
      <c r="H87" s="85">
        <v>97.67</v>
      </c>
      <c r="I87" s="86">
        <f t="shared" si="3"/>
        <v>97.67</v>
      </c>
      <c r="J87" s="87">
        <f t="shared" si="4"/>
        <v>3192</v>
      </c>
      <c r="K87" s="93"/>
      <c r="M87" s="31">
        <v>75444</v>
      </c>
    </row>
    <row r="88" spans="1:14" ht="25.5" customHeight="1" x14ac:dyDescent="0.25">
      <c r="A88" s="74">
        <v>44</v>
      </c>
      <c r="B88" s="75" t="s">
        <v>188</v>
      </c>
      <c r="C88" s="76" t="s">
        <v>216</v>
      </c>
      <c r="D88" s="77">
        <v>15</v>
      </c>
      <c r="E88" s="95">
        <v>2593.0500000000002</v>
      </c>
      <c r="F88" s="95">
        <v>8.6</v>
      </c>
      <c r="G88" s="76"/>
      <c r="H88" s="76"/>
      <c r="I88" s="89">
        <f t="shared" si="3"/>
        <v>0</v>
      </c>
      <c r="J88" s="90">
        <f t="shared" si="4"/>
        <v>2601.65</v>
      </c>
      <c r="K88" s="79"/>
    </row>
    <row r="89" spans="1:14" ht="25.5" customHeight="1" x14ac:dyDescent="0.25">
      <c r="A89" s="48">
        <v>45</v>
      </c>
      <c r="B89" s="11" t="s">
        <v>168</v>
      </c>
      <c r="C89" s="12" t="s">
        <v>196</v>
      </c>
      <c r="D89" s="3">
        <v>15</v>
      </c>
      <c r="E89" s="15">
        <v>4355</v>
      </c>
      <c r="F89" s="12"/>
      <c r="G89" s="12"/>
      <c r="H89" s="15">
        <v>338.67819200000002</v>
      </c>
      <c r="I89" s="22">
        <f t="shared" si="3"/>
        <v>338.67819200000002</v>
      </c>
      <c r="J89" s="19">
        <f t="shared" si="4"/>
        <v>4016.3218080000001</v>
      </c>
      <c r="K89" s="50"/>
    </row>
    <row r="90" spans="1:14" ht="25.5" customHeight="1" x14ac:dyDescent="0.25">
      <c r="A90" s="48">
        <v>46</v>
      </c>
      <c r="B90" s="11" t="s">
        <v>171</v>
      </c>
      <c r="C90" s="12" t="s">
        <v>196</v>
      </c>
      <c r="D90" s="3">
        <v>15</v>
      </c>
      <c r="E90" s="15">
        <v>3775.64</v>
      </c>
      <c r="F90" s="12"/>
      <c r="G90" s="12"/>
      <c r="H90" s="15">
        <v>275.64</v>
      </c>
      <c r="I90" s="22">
        <f t="shared" si="3"/>
        <v>275.64</v>
      </c>
      <c r="J90" s="19">
        <f t="shared" si="4"/>
        <v>3500</v>
      </c>
      <c r="K90" s="50"/>
    </row>
    <row r="91" spans="1:14" ht="22.5" customHeight="1" x14ac:dyDescent="0.25">
      <c r="A91" s="48">
        <v>47</v>
      </c>
      <c r="B91" s="11" t="s">
        <v>157</v>
      </c>
      <c r="C91" s="12" t="s">
        <v>217</v>
      </c>
      <c r="D91" s="3">
        <v>15</v>
      </c>
      <c r="E91" s="15">
        <v>4907.08</v>
      </c>
      <c r="F91" s="12"/>
      <c r="G91" s="12"/>
      <c r="H91" s="15">
        <v>407.08</v>
      </c>
      <c r="I91" s="22">
        <f t="shared" si="3"/>
        <v>407.08</v>
      </c>
      <c r="J91" s="19">
        <f t="shared" si="4"/>
        <v>4500</v>
      </c>
      <c r="K91" s="50"/>
    </row>
    <row r="92" spans="1:14" ht="25.5" customHeight="1" x14ac:dyDescent="0.25">
      <c r="A92" s="48">
        <v>48</v>
      </c>
      <c r="B92" s="11" t="s">
        <v>174</v>
      </c>
      <c r="C92" s="12" t="s">
        <v>199</v>
      </c>
      <c r="D92" s="3">
        <v>15</v>
      </c>
      <c r="E92" s="15">
        <v>4125.7299999999996</v>
      </c>
      <c r="F92" s="12"/>
      <c r="G92" s="12"/>
      <c r="H92" s="15">
        <v>313.73</v>
      </c>
      <c r="I92" s="22">
        <f t="shared" si="3"/>
        <v>313.73</v>
      </c>
      <c r="J92" s="19">
        <f t="shared" si="4"/>
        <v>3811.9999999999995</v>
      </c>
      <c r="K92" s="50"/>
    </row>
    <row r="93" spans="1:14" ht="25.5" customHeight="1" x14ac:dyDescent="0.25">
      <c r="A93" s="48">
        <v>49</v>
      </c>
      <c r="B93" s="11" t="s">
        <v>218</v>
      </c>
      <c r="C93" s="12" t="s">
        <v>208</v>
      </c>
      <c r="D93" s="3">
        <v>15</v>
      </c>
      <c r="E93" s="15">
        <v>3572.84</v>
      </c>
      <c r="F93" s="12"/>
      <c r="G93" s="12"/>
      <c r="H93" s="15">
        <v>256.83999999999997</v>
      </c>
      <c r="I93" s="22">
        <f t="shared" si="3"/>
        <v>256.83999999999997</v>
      </c>
      <c r="J93" s="19">
        <f t="shared" si="4"/>
        <v>3316</v>
      </c>
      <c r="K93" s="50"/>
    </row>
    <row r="94" spans="1:14" ht="25.5" customHeight="1" x14ac:dyDescent="0.25">
      <c r="A94" s="48">
        <v>50</v>
      </c>
      <c r="B94" s="11" t="s">
        <v>209</v>
      </c>
      <c r="C94" s="12" t="s">
        <v>210</v>
      </c>
      <c r="D94" s="3">
        <v>15</v>
      </c>
      <c r="E94" s="15">
        <v>4121.54</v>
      </c>
      <c r="F94" s="12"/>
      <c r="G94" s="12"/>
      <c r="H94" s="15">
        <v>316.54000000000002</v>
      </c>
      <c r="I94" s="22">
        <f t="shared" si="3"/>
        <v>316.54000000000002</v>
      </c>
      <c r="J94" s="19">
        <f t="shared" si="4"/>
        <v>3805</v>
      </c>
      <c r="K94" s="50"/>
    </row>
    <row r="95" spans="1:14" ht="25.5" customHeight="1" x14ac:dyDescent="0.25">
      <c r="A95" s="48">
        <v>51</v>
      </c>
      <c r="B95" s="11" t="s">
        <v>189</v>
      </c>
      <c r="C95" s="12" t="s">
        <v>213</v>
      </c>
      <c r="D95" s="3">
        <v>15</v>
      </c>
      <c r="E95" s="24">
        <v>2593.0500000000002</v>
      </c>
      <c r="F95" s="24">
        <v>8.6</v>
      </c>
      <c r="G95" s="12"/>
      <c r="H95" s="12"/>
      <c r="I95" s="22">
        <f t="shared" si="3"/>
        <v>0</v>
      </c>
      <c r="J95" s="19">
        <f t="shared" si="4"/>
        <v>2601.65</v>
      </c>
      <c r="K95" s="50"/>
    </row>
    <row r="96" spans="1:14" ht="21" customHeight="1" thickBot="1" x14ac:dyDescent="0.3">
      <c r="A96" s="127"/>
      <c r="B96" s="128"/>
      <c r="C96" s="128"/>
      <c r="D96" s="128"/>
      <c r="E96" s="128"/>
      <c r="F96" s="128"/>
      <c r="G96" s="128"/>
      <c r="H96" s="128"/>
      <c r="I96" s="128"/>
      <c r="J96" s="128"/>
      <c r="K96" s="129"/>
    </row>
    <row r="97" spans="1:11" ht="16.5" thickBot="1" x14ac:dyDescent="0.3">
      <c r="A97" s="151" t="s">
        <v>85</v>
      </c>
      <c r="B97" s="152"/>
      <c r="C97" s="152"/>
      <c r="D97" s="152"/>
      <c r="E97" s="152"/>
      <c r="F97" s="152"/>
      <c r="G97" s="152"/>
      <c r="H97" s="152"/>
      <c r="I97" s="152"/>
      <c r="J97" s="152"/>
      <c r="K97" s="153"/>
    </row>
    <row r="98" spans="1:11" ht="25.5" customHeight="1" x14ac:dyDescent="0.25">
      <c r="A98" s="51">
        <v>1</v>
      </c>
      <c r="B98" s="42" t="s">
        <v>278</v>
      </c>
      <c r="C98" s="34" t="s">
        <v>219</v>
      </c>
      <c r="D98" s="33">
        <v>15</v>
      </c>
      <c r="E98" s="17">
        <v>4806</v>
      </c>
      <c r="F98" s="34"/>
      <c r="G98" s="34"/>
      <c r="H98" s="35">
        <v>390.91039999999992</v>
      </c>
      <c r="I98" s="36">
        <f t="shared" si="3"/>
        <v>390.91039999999992</v>
      </c>
      <c r="J98" s="37">
        <f t="shared" si="4"/>
        <v>4415.0896000000002</v>
      </c>
      <c r="K98" s="57"/>
    </row>
    <row r="99" spans="1:11" ht="25.5" customHeight="1" x14ac:dyDescent="0.25">
      <c r="A99" s="48">
        <v>2</v>
      </c>
      <c r="B99" s="11" t="s">
        <v>279</v>
      </c>
      <c r="C99" s="12" t="s">
        <v>219</v>
      </c>
      <c r="D99" s="3">
        <v>15</v>
      </c>
      <c r="E99" s="24">
        <v>4806</v>
      </c>
      <c r="F99" s="12"/>
      <c r="G99" s="12"/>
      <c r="H99" s="15">
        <v>390.91039999999992</v>
      </c>
      <c r="I99" s="22">
        <f t="shared" si="3"/>
        <v>390.91039999999992</v>
      </c>
      <c r="J99" s="19">
        <f t="shared" si="4"/>
        <v>4415.0896000000002</v>
      </c>
      <c r="K99" s="55"/>
    </row>
    <row r="100" spans="1:11" ht="25.5" customHeight="1" x14ac:dyDescent="0.25">
      <c r="A100" s="48">
        <v>3</v>
      </c>
      <c r="B100" s="11" t="s">
        <v>280</v>
      </c>
      <c r="C100" s="12" t="s">
        <v>219</v>
      </c>
      <c r="D100" s="3">
        <v>15</v>
      </c>
      <c r="E100" s="24">
        <v>4806</v>
      </c>
      <c r="F100" s="12"/>
      <c r="G100" s="12"/>
      <c r="H100" s="15">
        <v>390.91039999999992</v>
      </c>
      <c r="I100" s="22">
        <f t="shared" si="3"/>
        <v>390.91039999999992</v>
      </c>
      <c r="J100" s="19">
        <f t="shared" si="4"/>
        <v>4415.0896000000002</v>
      </c>
      <c r="K100" s="55"/>
    </row>
    <row r="101" spans="1:11" ht="25.5" customHeight="1" x14ac:dyDescent="0.25">
      <c r="A101" s="48">
        <v>4</v>
      </c>
      <c r="B101" s="11" t="s">
        <v>281</v>
      </c>
      <c r="C101" s="12" t="s">
        <v>219</v>
      </c>
      <c r="D101" s="3">
        <v>15</v>
      </c>
      <c r="E101" s="24">
        <v>4806</v>
      </c>
      <c r="F101" s="12"/>
      <c r="G101" s="12"/>
      <c r="H101" s="15">
        <v>390.91039999999992</v>
      </c>
      <c r="I101" s="22">
        <f t="shared" si="3"/>
        <v>390.91039999999992</v>
      </c>
      <c r="J101" s="19">
        <f t="shared" si="4"/>
        <v>4415.0896000000002</v>
      </c>
      <c r="K101" s="55"/>
    </row>
    <row r="102" spans="1:11" ht="25.5" customHeight="1" x14ac:dyDescent="0.25">
      <c r="A102" s="48">
        <v>5</v>
      </c>
      <c r="B102" s="11" t="s">
        <v>282</v>
      </c>
      <c r="C102" s="12" t="s">
        <v>219</v>
      </c>
      <c r="D102" s="3">
        <v>15</v>
      </c>
      <c r="E102" s="24">
        <v>4806</v>
      </c>
      <c r="F102" s="12"/>
      <c r="G102" s="12"/>
      <c r="H102" s="15">
        <v>390.91039999999992</v>
      </c>
      <c r="I102" s="22">
        <f t="shared" si="3"/>
        <v>390.91039999999992</v>
      </c>
      <c r="J102" s="19">
        <f t="shared" si="4"/>
        <v>4415.0896000000002</v>
      </c>
      <c r="K102" s="55"/>
    </row>
    <row r="103" spans="1:11" ht="25.5" customHeight="1" x14ac:dyDescent="0.25">
      <c r="A103" s="48">
        <v>6</v>
      </c>
      <c r="B103" s="11" t="s">
        <v>283</v>
      </c>
      <c r="C103" s="12" t="s">
        <v>219</v>
      </c>
      <c r="D103" s="3">
        <v>15</v>
      </c>
      <c r="E103" s="24">
        <v>4806</v>
      </c>
      <c r="F103" s="12"/>
      <c r="G103" s="12"/>
      <c r="H103" s="15">
        <v>390.91039999999992</v>
      </c>
      <c r="I103" s="22">
        <f t="shared" si="3"/>
        <v>390.91039999999992</v>
      </c>
      <c r="J103" s="19">
        <f t="shared" si="4"/>
        <v>4415.0896000000002</v>
      </c>
      <c r="K103" s="55"/>
    </row>
    <row r="104" spans="1:11" ht="25.5" customHeight="1" x14ac:dyDescent="0.25">
      <c r="A104" s="48">
        <v>7</v>
      </c>
      <c r="B104" s="11" t="s">
        <v>284</v>
      </c>
      <c r="C104" s="12" t="s">
        <v>219</v>
      </c>
      <c r="D104" s="3">
        <v>15</v>
      </c>
      <c r="E104" s="24">
        <v>4806</v>
      </c>
      <c r="F104" s="12"/>
      <c r="G104" s="12"/>
      <c r="H104" s="15">
        <v>390.91039999999992</v>
      </c>
      <c r="I104" s="22">
        <f t="shared" si="3"/>
        <v>390.91039999999992</v>
      </c>
      <c r="J104" s="19">
        <f t="shared" si="4"/>
        <v>4415.0896000000002</v>
      </c>
      <c r="K104" s="55"/>
    </row>
    <row r="105" spans="1:11" ht="25.5" customHeight="1" x14ac:dyDescent="0.25">
      <c r="A105" s="48">
        <v>8</v>
      </c>
      <c r="B105" s="11" t="s">
        <v>285</v>
      </c>
      <c r="C105" s="12" t="s">
        <v>219</v>
      </c>
      <c r="D105" s="3">
        <v>15</v>
      </c>
      <c r="E105" s="24">
        <v>4806</v>
      </c>
      <c r="F105" s="12"/>
      <c r="G105" s="12"/>
      <c r="H105" s="15">
        <v>390.91039999999992</v>
      </c>
      <c r="I105" s="22">
        <f t="shared" si="3"/>
        <v>390.91039999999992</v>
      </c>
      <c r="J105" s="19">
        <f t="shared" si="4"/>
        <v>4415.0896000000002</v>
      </c>
      <c r="K105" s="55"/>
    </row>
    <row r="106" spans="1:11" ht="25.5" customHeight="1" x14ac:dyDescent="0.25">
      <c r="A106" s="48">
        <v>9</v>
      </c>
      <c r="B106" s="11" t="s">
        <v>286</v>
      </c>
      <c r="C106" s="12" t="s">
        <v>219</v>
      </c>
      <c r="D106" s="3">
        <v>15</v>
      </c>
      <c r="E106" s="24">
        <v>4806</v>
      </c>
      <c r="F106" s="12"/>
      <c r="G106" s="12"/>
      <c r="H106" s="15">
        <v>390.91039999999992</v>
      </c>
      <c r="I106" s="22">
        <f t="shared" si="3"/>
        <v>390.91039999999992</v>
      </c>
      <c r="J106" s="19">
        <f t="shared" si="4"/>
        <v>4415.0896000000002</v>
      </c>
      <c r="K106" s="55"/>
    </row>
    <row r="107" spans="1:11" ht="25.5" customHeight="1" x14ac:dyDescent="0.25">
      <c r="A107" s="48">
        <v>10</v>
      </c>
      <c r="B107" s="11" t="s">
        <v>287</v>
      </c>
      <c r="C107" s="12" t="s">
        <v>219</v>
      </c>
      <c r="D107" s="3">
        <v>15</v>
      </c>
      <c r="E107" s="24">
        <v>4806</v>
      </c>
      <c r="F107" s="12"/>
      <c r="G107" s="12"/>
      <c r="H107" s="15">
        <v>390.91039999999992</v>
      </c>
      <c r="I107" s="22">
        <f t="shared" si="3"/>
        <v>390.91039999999992</v>
      </c>
      <c r="J107" s="19">
        <f t="shared" si="4"/>
        <v>4415.0896000000002</v>
      </c>
      <c r="K107" s="55"/>
    </row>
    <row r="108" spans="1:11" ht="25.5" customHeight="1" x14ac:dyDescent="0.25">
      <c r="A108" s="48">
        <v>11</v>
      </c>
      <c r="B108" s="11" t="s">
        <v>288</v>
      </c>
      <c r="C108" s="12" t="s">
        <v>219</v>
      </c>
      <c r="D108" s="3">
        <v>15</v>
      </c>
      <c r="E108" s="24">
        <v>4806</v>
      </c>
      <c r="F108" s="12"/>
      <c r="G108" s="12"/>
      <c r="H108" s="15">
        <v>390.91039999999992</v>
      </c>
      <c r="I108" s="22">
        <f t="shared" si="3"/>
        <v>390.91039999999992</v>
      </c>
      <c r="J108" s="19">
        <f t="shared" si="4"/>
        <v>4415.0896000000002</v>
      </c>
      <c r="K108" s="55"/>
    </row>
    <row r="109" spans="1:11" ht="25.5" customHeight="1" x14ac:dyDescent="0.25">
      <c r="A109" s="48">
        <v>12</v>
      </c>
      <c r="B109" s="11" t="s">
        <v>289</v>
      </c>
      <c r="C109" s="12" t="s">
        <v>219</v>
      </c>
      <c r="D109" s="3">
        <v>15</v>
      </c>
      <c r="E109" s="24">
        <v>4806</v>
      </c>
      <c r="F109" s="12"/>
      <c r="G109" s="12"/>
      <c r="H109" s="15">
        <v>390.91039999999992</v>
      </c>
      <c r="I109" s="22">
        <f t="shared" si="3"/>
        <v>390.91039999999992</v>
      </c>
      <c r="J109" s="19">
        <f t="shared" si="4"/>
        <v>4415.0896000000002</v>
      </c>
      <c r="K109" s="55"/>
    </row>
    <row r="110" spans="1:11" ht="25.5" customHeight="1" x14ac:dyDescent="0.25">
      <c r="A110" s="48">
        <v>13</v>
      </c>
      <c r="B110" s="11" t="s">
        <v>290</v>
      </c>
      <c r="C110" s="12" t="s">
        <v>219</v>
      </c>
      <c r="D110" s="3">
        <v>15</v>
      </c>
      <c r="E110" s="24">
        <v>4806</v>
      </c>
      <c r="F110" s="12"/>
      <c r="G110" s="12"/>
      <c r="H110" s="15">
        <v>390.91039999999992</v>
      </c>
      <c r="I110" s="22">
        <f t="shared" si="3"/>
        <v>390.91039999999992</v>
      </c>
      <c r="J110" s="19">
        <f t="shared" si="4"/>
        <v>4415.0896000000002</v>
      </c>
      <c r="K110" s="55"/>
    </row>
    <row r="111" spans="1:11" ht="25.5" customHeight="1" x14ac:dyDescent="0.25">
      <c r="A111" s="48">
        <v>14</v>
      </c>
      <c r="B111" s="11" t="s">
        <v>291</v>
      </c>
      <c r="C111" s="12" t="s">
        <v>219</v>
      </c>
      <c r="D111" s="3">
        <v>15</v>
      </c>
      <c r="E111" s="24">
        <v>4806</v>
      </c>
      <c r="F111" s="12"/>
      <c r="G111" s="12"/>
      <c r="H111" s="15">
        <v>390.91039999999992</v>
      </c>
      <c r="I111" s="22">
        <f t="shared" si="3"/>
        <v>390.91039999999992</v>
      </c>
      <c r="J111" s="19">
        <f t="shared" si="4"/>
        <v>4415.0896000000002</v>
      </c>
      <c r="K111" s="55"/>
    </row>
    <row r="112" spans="1:11" ht="25.5" customHeight="1" x14ac:dyDescent="0.25">
      <c r="A112" s="48">
        <v>15</v>
      </c>
      <c r="B112" s="11" t="s">
        <v>292</v>
      </c>
      <c r="C112" s="12" t="s">
        <v>219</v>
      </c>
      <c r="D112" s="3">
        <v>15</v>
      </c>
      <c r="E112" s="24">
        <v>4806</v>
      </c>
      <c r="F112" s="12"/>
      <c r="G112" s="12"/>
      <c r="H112" s="15">
        <v>390.91039999999992</v>
      </c>
      <c r="I112" s="22">
        <f t="shared" si="3"/>
        <v>390.91039999999992</v>
      </c>
      <c r="J112" s="19">
        <f t="shared" si="4"/>
        <v>4415.0896000000002</v>
      </c>
      <c r="K112" s="55"/>
    </row>
    <row r="113" spans="1:11" ht="25.5" customHeight="1" x14ac:dyDescent="0.25">
      <c r="A113" s="48">
        <v>16</v>
      </c>
      <c r="B113" s="11" t="s">
        <v>293</v>
      </c>
      <c r="C113" s="12" t="s">
        <v>219</v>
      </c>
      <c r="D113" s="3">
        <v>15</v>
      </c>
      <c r="E113" s="24">
        <v>4806</v>
      </c>
      <c r="F113" s="12"/>
      <c r="G113" s="12"/>
      <c r="H113" s="15">
        <v>390.91039999999992</v>
      </c>
      <c r="I113" s="22">
        <f t="shared" si="3"/>
        <v>390.91039999999992</v>
      </c>
      <c r="J113" s="19">
        <f t="shared" si="4"/>
        <v>4415.0896000000002</v>
      </c>
      <c r="K113" s="55"/>
    </row>
    <row r="114" spans="1:11" ht="25.5" customHeight="1" x14ac:dyDescent="0.25">
      <c r="A114" s="48">
        <v>17</v>
      </c>
      <c r="B114" s="11" t="s">
        <v>294</v>
      </c>
      <c r="C114" s="12" t="s">
        <v>219</v>
      </c>
      <c r="D114" s="3">
        <v>5</v>
      </c>
      <c r="E114" s="24">
        <f>320.4*5</f>
        <v>1602</v>
      </c>
      <c r="F114" s="15"/>
      <c r="G114" s="12"/>
      <c r="H114" s="15">
        <v>130.30000000000001</v>
      </c>
      <c r="I114" s="22">
        <f t="shared" si="3"/>
        <v>130.30000000000001</v>
      </c>
      <c r="J114" s="19">
        <f t="shared" si="4"/>
        <v>1471.7</v>
      </c>
      <c r="K114" s="55"/>
    </row>
    <row r="115" spans="1:11" ht="25.5" customHeight="1" x14ac:dyDescent="0.25">
      <c r="A115" s="48">
        <v>18</v>
      </c>
      <c r="B115" s="11" t="s">
        <v>295</v>
      </c>
      <c r="C115" s="12" t="s">
        <v>219</v>
      </c>
      <c r="D115" s="3">
        <v>15</v>
      </c>
      <c r="E115" s="24">
        <v>2593.0500000000002</v>
      </c>
      <c r="F115" s="24">
        <v>8.6</v>
      </c>
      <c r="G115" s="12"/>
      <c r="H115" s="12"/>
      <c r="I115" s="22">
        <f t="shared" si="3"/>
        <v>0</v>
      </c>
      <c r="J115" s="19">
        <f t="shared" si="4"/>
        <v>2601.65</v>
      </c>
      <c r="K115" s="55"/>
    </row>
    <row r="116" spans="1:11" ht="21" customHeight="1" thickBot="1" x14ac:dyDescent="0.3">
      <c r="A116" s="156"/>
      <c r="B116" s="157"/>
      <c r="C116" s="157"/>
      <c r="D116" s="157"/>
      <c r="E116" s="157"/>
      <c r="F116" s="157"/>
      <c r="G116" s="157"/>
      <c r="H116" s="157"/>
      <c r="I116" s="157"/>
      <c r="J116" s="157"/>
      <c r="K116" s="158"/>
    </row>
    <row r="117" spans="1:11" ht="16.5" thickBot="1" x14ac:dyDescent="0.3">
      <c r="A117" s="151" t="s">
        <v>220</v>
      </c>
      <c r="B117" s="152"/>
      <c r="C117" s="152"/>
      <c r="D117" s="152"/>
      <c r="E117" s="152"/>
      <c r="F117" s="152"/>
      <c r="G117" s="152"/>
      <c r="H117" s="152"/>
      <c r="I117" s="152"/>
      <c r="J117" s="152"/>
      <c r="K117" s="153"/>
    </row>
    <row r="118" spans="1:11" ht="25.5" customHeight="1" x14ac:dyDescent="0.25">
      <c r="A118" s="51">
        <v>1</v>
      </c>
      <c r="B118" s="42" t="s">
        <v>225</v>
      </c>
      <c r="C118" s="34" t="s">
        <v>234</v>
      </c>
      <c r="D118" s="33">
        <v>15</v>
      </c>
      <c r="E118" s="17">
        <v>4806</v>
      </c>
      <c r="F118" s="34"/>
      <c r="G118" s="34"/>
      <c r="H118" s="35">
        <v>390.91</v>
      </c>
      <c r="I118" s="36">
        <f t="shared" si="3"/>
        <v>390.91</v>
      </c>
      <c r="J118" s="37">
        <f t="shared" si="4"/>
        <v>4415.09</v>
      </c>
      <c r="K118" s="57"/>
    </row>
    <row r="119" spans="1:11" ht="25.5" customHeight="1" x14ac:dyDescent="0.25">
      <c r="A119" s="48">
        <v>2</v>
      </c>
      <c r="B119" s="11" t="s">
        <v>226</v>
      </c>
      <c r="C119" s="12" t="s">
        <v>234</v>
      </c>
      <c r="D119" s="3">
        <v>15</v>
      </c>
      <c r="E119" s="24">
        <v>4806</v>
      </c>
      <c r="F119" s="12"/>
      <c r="G119" s="12"/>
      <c r="H119" s="35">
        <v>390.91</v>
      </c>
      <c r="I119" s="22">
        <f t="shared" si="3"/>
        <v>390.91</v>
      </c>
      <c r="J119" s="19">
        <f t="shared" si="4"/>
        <v>4415.09</v>
      </c>
      <c r="K119" s="55"/>
    </row>
    <row r="120" spans="1:11" ht="25.5" customHeight="1" x14ac:dyDescent="0.25">
      <c r="A120" s="48">
        <v>3</v>
      </c>
      <c r="B120" s="11" t="s">
        <v>227</v>
      </c>
      <c r="C120" s="12" t="s">
        <v>234</v>
      </c>
      <c r="D120" s="3">
        <v>15</v>
      </c>
      <c r="E120" s="24">
        <v>4806</v>
      </c>
      <c r="F120" s="12"/>
      <c r="G120" s="12"/>
      <c r="H120" s="35">
        <v>390.91</v>
      </c>
      <c r="I120" s="22">
        <f t="shared" si="3"/>
        <v>390.91</v>
      </c>
      <c r="J120" s="19">
        <f t="shared" si="4"/>
        <v>4415.09</v>
      </c>
      <c r="K120" s="55"/>
    </row>
    <row r="121" spans="1:11" ht="25.5" customHeight="1" x14ac:dyDescent="0.25">
      <c r="A121" s="48">
        <v>4</v>
      </c>
      <c r="B121" s="11" t="s">
        <v>228</v>
      </c>
      <c r="C121" s="12" t="s">
        <v>234</v>
      </c>
      <c r="D121" s="3">
        <v>15</v>
      </c>
      <c r="E121" s="24">
        <v>4806</v>
      </c>
      <c r="F121" s="12"/>
      <c r="G121" s="12"/>
      <c r="H121" s="35">
        <v>390.91</v>
      </c>
      <c r="I121" s="22">
        <f t="shared" si="3"/>
        <v>390.91</v>
      </c>
      <c r="J121" s="19">
        <f t="shared" si="4"/>
        <v>4415.09</v>
      </c>
      <c r="K121" s="55"/>
    </row>
    <row r="122" spans="1:11" ht="25.5" customHeight="1" x14ac:dyDescent="0.25">
      <c r="A122" s="48">
        <v>5</v>
      </c>
      <c r="B122" s="11" t="s">
        <v>229</v>
      </c>
      <c r="C122" s="12" t="s">
        <v>234</v>
      </c>
      <c r="D122" s="3">
        <v>15</v>
      </c>
      <c r="E122" s="24">
        <v>4806</v>
      </c>
      <c r="F122" s="12"/>
      <c r="G122" s="12"/>
      <c r="H122" s="35">
        <v>390.91</v>
      </c>
      <c r="I122" s="22">
        <f t="shared" si="3"/>
        <v>390.91</v>
      </c>
      <c r="J122" s="19">
        <f t="shared" si="4"/>
        <v>4415.09</v>
      </c>
      <c r="K122" s="55"/>
    </row>
    <row r="123" spans="1:11" ht="25.5" customHeight="1" x14ac:dyDescent="0.25">
      <c r="A123" s="48">
        <v>6</v>
      </c>
      <c r="B123" s="11" t="s">
        <v>230</v>
      </c>
      <c r="C123" s="12" t="s">
        <v>234</v>
      </c>
      <c r="D123" s="3">
        <v>15</v>
      </c>
      <c r="E123" s="24">
        <v>4806</v>
      </c>
      <c r="F123" s="12"/>
      <c r="G123" s="12"/>
      <c r="H123" s="35">
        <v>390.91</v>
      </c>
      <c r="I123" s="22">
        <f t="shared" si="3"/>
        <v>390.91</v>
      </c>
      <c r="J123" s="19">
        <f t="shared" si="4"/>
        <v>4415.09</v>
      </c>
      <c r="K123" s="55"/>
    </row>
    <row r="124" spans="1:11" ht="25.5" customHeight="1" x14ac:dyDescent="0.25">
      <c r="A124" s="48">
        <v>7</v>
      </c>
      <c r="B124" s="11" t="s">
        <v>231</v>
      </c>
      <c r="C124" s="12" t="s">
        <v>234</v>
      </c>
      <c r="D124" s="3">
        <v>15</v>
      </c>
      <c r="E124" s="24">
        <v>4806</v>
      </c>
      <c r="F124" s="12"/>
      <c r="G124" s="12"/>
      <c r="H124" s="35">
        <v>390.91</v>
      </c>
      <c r="I124" s="22">
        <f t="shared" si="3"/>
        <v>390.91</v>
      </c>
      <c r="J124" s="19">
        <f t="shared" si="4"/>
        <v>4415.09</v>
      </c>
      <c r="K124" s="55"/>
    </row>
    <row r="125" spans="1:11" ht="25.5" customHeight="1" x14ac:dyDescent="0.25">
      <c r="A125" s="48">
        <v>8</v>
      </c>
      <c r="B125" s="11" t="s">
        <v>232</v>
      </c>
      <c r="C125" s="12" t="s">
        <v>234</v>
      </c>
      <c r="D125" s="3">
        <v>15</v>
      </c>
      <c r="E125" s="24">
        <v>4806</v>
      </c>
      <c r="F125" s="12"/>
      <c r="G125" s="12"/>
      <c r="H125" s="35">
        <v>390.91</v>
      </c>
      <c r="I125" s="22">
        <f t="shared" si="3"/>
        <v>390.91</v>
      </c>
      <c r="J125" s="19">
        <f t="shared" si="4"/>
        <v>4415.09</v>
      </c>
      <c r="K125" s="55"/>
    </row>
    <row r="126" spans="1:11" ht="25.5" customHeight="1" x14ac:dyDescent="0.25">
      <c r="A126" s="48">
        <v>9</v>
      </c>
      <c r="B126" s="11" t="s">
        <v>233</v>
      </c>
      <c r="C126" s="12" t="s">
        <v>234</v>
      </c>
      <c r="D126" s="3">
        <v>15</v>
      </c>
      <c r="E126" s="24">
        <v>4806</v>
      </c>
      <c r="F126" s="12"/>
      <c r="G126" s="12"/>
      <c r="H126" s="35">
        <v>390.91</v>
      </c>
      <c r="I126" s="22">
        <f t="shared" si="3"/>
        <v>390.91</v>
      </c>
      <c r="J126" s="19">
        <f t="shared" si="4"/>
        <v>4415.09</v>
      </c>
      <c r="K126" s="55"/>
    </row>
    <row r="127" spans="1:11" ht="15.75" thickBot="1" x14ac:dyDescent="0.3">
      <c r="A127" s="154" t="s">
        <v>239</v>
      </c>
      <c r="B127" s="155"/>
      <c r="C127" s="155"/>
      <c r="D127" s="155"/>
      <c r="E127" s="58">
        <f>SUM(E8:E10,E13:E18,E21:E43,E46:E95,E98:E115,E118:E126)</f>
        <v>462773.21999999991</v>
      </c>
      <c r="F127" s="58">
        <f>SUM(F8:F10,F13:F18,F21:F43,F46:F95,F98:F115,F118:F126)</f>
        <v>194.46999999999997</v>
      </c>
      <c r="G127" s="59"/>
      <c r="H127" s="58">
        <f>SUM(H8:H10,H13:H18,H21:H43,H46:H95,H98:H115,H118:H126)</f>
        <v>34371.522464000016</v>
      </c>
      <c r="I127" s="58">
        <f>SUM(I8:I10,I13:I18,I21:I43,I46:I95,I98:I115,I118:I126)</f>
        <v>34371.522464000016</v>
      </c>
      <c r="J127" s="58">
        <f>SUM(J8:J10,J13:J18,J21:J43,J46:J95,J98:J115,J118:J126)</f>
        <v>428596.16753600043</v>
      </c>
      <c r="K127" s="60"/>
    </row>
    <row r="129" spans="10:10" x14ac:dyDescent="0.25">
      <c r="J129" s="32"/>
    </row>
  </sheetData>
  <mergeCells count="16">
    <mergeCell ref="A97:K97"/>
    <mergeCell ref="A117:K117"/>
    <mergeCell ref="A127:D127"/>
    <mergeCell ref="A116:K116"/>
    <mergeCell ref="A1:B5"/>
    <mergeCell ref="C1:K3"/>
    <mergeCell ref="C4:K4"/>
    <mergeCell ref="C5:K5"/>
    <mergeCell ref="A6:K6"/>
    <mergeCell ref="A12:K12"/>
    <mergeCell ref="A11:K11"/>
    <mergeCell ref="A19:K19"/>
    <mergeCell ref="A44:K44"/>
    <mergeCell ref="A96:K96"/>
    <mergeCell ref="A20:K20"/>
    <mergeCell ref="A45:K45"/>
  </mergeCells>
  <pageMargins left="0.7" right="0.7" top="0.75" bottom="0.75" header="0.3" footer="0.3"/>
  <pageSetup paperSize="14" scale="7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2"/>
  <sheetViews>
    <sheetView zoomScale="86" zoomScaleNormal="86" workbookViewId="0">
      <selection activeCell="I29" sqref="I29"/>
    </sheetView>
  </sheetViews>
  <sheetFormatPr baseColWidth="10" defaultRowHeight="15" x14ac:dyDescent="0.25"/>
  <cols>
    <col min="1" max="1" width="6.5703125" customWidth="1"/>
    <col min="2" max="2" width="35.28515625" customWidth="1"/>
    <col min="3" max="3" width="29.42578125" customWidth="1"/>
    <col min="4" max="4" width="15" customWidth="1"/>
    <col min="7" max="7" width="13.28515625" customWidth="1"/>
    <col min="8" max="8" width="11.42578125" customWidth="1"/>
    <col min="9" max="9" width="27" customWidth="1"/>
  </cols>
  <sheetData>
    <row r="1" spans="1:9" ht="14.25" customHeight="1" x14ac:dyDescent="0.25">
      <c r="A1" s="101"/>
      <c r="B1" s="102"/>
      <c r="C1" s="164" t="s">
        <v>274</v>
      </c>
      <c r="D1" s="164"/>
      <c r="E1" s="164"/>
      <c r="F1" s="164"/>
      <c r="G1" s="164"/>
      <c r="H1" s="164"/>
      <c r="I1" s="165"/>
    </row>
    <row r="2" spans="1:9" ht="14.25" customHeight="1" x14ac:dyDescent="0.25">
      <c r="A2" s="103"/>
      <c r="C2" s="166"/>
      <c r="D2" s="166"/>
      <c r="E2" s="166"/>
      <c r="F2" s="166"/>
      <c r="G2" s="166"/>
      <c r="H2" s="166"/>
      <c r="I2" s="167"/>
    </row>
    <row r="3" spans="1:9" ht="14.25" customHeight="1" x14ac:dyDescent="0.25">
      <c r="A3" s="103"/>
      <c r="C3" s="166"/>
      <c r="D3" s="166"/>
      <c r="E3" s="166"/>
      <c r="F3" s="166"/>
      <c r="G3" s="166"/>
      <c r="H3" s="166"/>
      <c r="I3" s="167"/>
    </row>
    <row r="4" spans="1:9" ht="21" customHeight="1" x14ac:dyDescent="0.35">
      <c r="A4" s="103"/>
      <c r="C4" s="171" t="s">
        <v>275</v>
      </c>
      <c r="D4" s="171"/>
      <c r="E4" s="171"/>
      <c r="F4" s="171"/>
      <c r="G4" s="171"/>
      <c r="H4" s="171"/>
      <c r="I4" s="172"/>
    </row>
    <row r="5" spans="1:9" ht="14.25" customHeight="1" x14ac:dyDescent="0.25">
      <c r="A5" s="103"/>
      <c r="C5" s="149" t="s">
        <v>276</v>
      </c>
      <c r="D5" s="149"/>
      <c r="E5" s="149"/>
      <c r="F5" s="149"/>
      <c r="G5" s="149"/>
      <c r="H5" s="149"/>
      <c r="I5" s="150"/>
    </row>
    <row r="6" spans="1:9" x14ac:dyDescent="0.25">
      <c r="A6" s="173" t="s">
        <v>247</v>
      </c>
      <c r="B6" s="174"/>
      <c r="C6" s="174"/>
      <c r="D6" s="174"/>
      <c r="E6" s="174"/>
      <c r="F6" s="174"/>
      <c r="G6" s="174"/>
      <c r="H6" s="174"/>
      <c r="I6" s="175"/>
    </row>
    <row r="7" spans="1:9" ht="30" customHeight="1" x14ac:dyDescent="0.25">
      <c r="A7" s="104" t="s">
        <v>15</v>
      </c>
      <c r="B7" s="105" t="s">
        <v>92</v>
      </c>
      <c r="C7" s="105" t="s">
        <v>257</v>
      </c>
      <c r="D7" s="106" t="s">
        <v>258</v>
      </c>
      <c r="E7" s="106" t="s">
        <v>259</v>
      </c>
      <c r="F7" s="105" t="s">
        <v>93</v>
      </c>
      <c r="G7" s="106" t="s">
        <v>260</v>
      </c>
      <c r="H7" s="106" t="s">
        <v>261</v>
      </c>
      <c r="I7" s="107" t="s">
        <v>23</v>
      </c>
    </row>
    <row r="8" spans="1:9" ht="25.5" customHeight="1" x14ac:dyDescent="0.25">
      <c r="A8" s="108">
        <v>1</v>
      </c>
      <c r="B8" s="7" t="s">
        <v>262</v>
      </c>
      <c r="C8" s="96" t="s">
        <v>248</v>
      </c>
      <c r="D8" s="113">
        <v>3728</v>
      </c>
      <c r="E8" s="97"/>
      <c r="F8" s="97"/>
      <c r="G8" s="97"/>
      <c r="H8" s="113">
        <v>3728</v>
      </c>
      <c r="I8" s="55"/>
    </row>
    <row r="9" spans="1:9" ht="25.5" customHeight="1" x14ac:dyDescent="0.25">
      <c r="A9" s="108">
        <v>2</v>
      </c>
      <c r="B9" s="7" t="s">
        <v>263</v>
      </c>
      <c r="C9" s="18" t="s">
        <v>249</v>
      </c>
      <c r="D9" s="113">
        <v>2470</v>
      </c>
      <c r="E9" s="97"/>
      <c r="F9" s="97"/>
      <c r="G9" s="97"/>
      <c r="H9" s="113">
        <v>2470</v>
      </c>
      <c r="I9" s="55"/>
    </row>
    <row r="10" spans="1:9" ht="25.5" customHeight="1" x14ac:dyDescent="0.25">
      <c r="A10" s="108">
        <v>3</v>
      </c>
      <c r="B10" s="7" t="s">
        <v>264</v>
      </c>
      <c r="C10" s="18" t="s">
        <v>250</v>
      </c>
      <c r="D10" s="113">
        <v>4046</v>
      </c>
      <c r="E10" s="97"/>
      <c r="F10" s="97"/>
      <c r="G10" s="97"/>
      <c r="H10" s="113">
        <v>4046</v>
      </c>
      <c r="I10" s="55"/>
    </row>
    <row r="11" spans="1:9" ht="25.5" customHeight="1" x14ac:dyDescent="0.25">
      <c r="A11" s="108">
        <v>4</v>
      </c>
      <c r="B11" s="7" t="s">
        <v>265</v>
      </c>
      <c r="C11" s="18" t="s">
        <v>251</v>
      </c>
      <c r="D11" s="113">
        <v>4830</v>
      </c>
      <c r="E11" s="97"/>
      <c r="F11" s="97"/>
      <c r="G11" s="97"/>
      <c r="H11" s="113">
        <v>4830</v>
      </c>
      <c r="I11" s="55"/>
    </row>
    <row r="12" spans="1:9" ht="25.5" customHeight="1" x14ac:dyDescent="0.25">
      <c r="A12" s="108">
        <v>5</v>
      </c>
      <c r="B12" s="7" t="s">
        <v>266</v>
      </c>
      <c r="C12" s="18" t="s">
        <v>249</v>
      </c>
      <c r="D12" s="113">
        <v>2711</v>
      </c>
      <c r="E12" s="97"/>
      <c r="F12" s="97"/>
      <c r="G12" s="97"/>
      <c r="H12" s="113">
        <v>2711</v>
      </c>
      <c r="I12" s="55"/>
    </row>
    <row r="13" spans="1:9" ht="25.5" customHeight="1" x14ac:dyDescent="0.25">
      <c r="A13" s="108">
        <v>6</v>
      </c>
      <c r="B13" s="7" t="s">
        <v>267</v>
      </c>
      <c r="C13" s="18" t="s">
        <v>249</v>
      </c>
      <c r="D13" s="113">
        <v>3694</v>
      </c>
      <c r="E13" s="97"/>
      <c r="F13" s="97"/>
      <c r="G13" s="97"/>
      <c r="H13" s="113">
        <v>3694</v>
      </c>
      <c r="I13" s="55"/>
    </row>
    <row r="14" spans="1:9" ht="25.5" customHeight="1" x14ac:dyDescent="0.25">
      <c r="A14" s="108">
        <v>7</v>
      </c>
      <c r="B14" s="7" t="s">
        <v>268</v>
      </c>
      <c r="C14" s="18" t="s">
        <v>252</v>
      </c>
      <c r="D14" s="113">
        <v>5686</v>
      </c>
      <c r="E14" s="97"/>
      <c r="F14" s="97"/>
      <c r="G14" s="97"/>
      <c r="H14" s="113">
        <v>5686</v>
      </c>
      <c r="I14" s="55"/>
    </row>
    <row r="15" spans="1:9" ht="25.5" customHeight="1" x14ac:dyDescent="0.25">
      <c r="A15" s="108">
        <v>8</v>
      </c>
      <c r="B15" s="7" t="s">
        <v>269</v>
      </c>
      <c r="C15" s="18" t="s">
        <v>249</v>
      </c>
      <c r="D15" s="113">
        <v>2640</v>
      </c>
      <c r="E15" s="97"/>
      <c r="F15" s="97"/>
      <c r="G15" s="97"/>
      <c r="H15" s="113">
        <v>2640</v>
      </c>
      <c r="I15" s="55"/>
    </row>
    <row r="16" spans="1:9" ht="10.5" customHeight="1" thickBot="1" x14ac:dyDescent="0.3">
      <c r="A16" s="140"/>
      <c r="B16" s="117"/>
      <c r="C16" s="117"/>
      <c r="D16" s="117"/>
      <c r="E16" s="117"/>
      <c r="F16" s="117"/>
      <c r="G16" s="117"/>
      <c r="H16" s="117"/>
      <c r="I16" s="163"/>
    </row>
    <row r="17" spans="1:9" ht="15.75" thickBot="1" x14ac:dyDescent="0.3">
      <c r="A17" s="168" t="s">
        <v>253</v>
      </c>
      <c r="B17" s="169"/>
      <c r="C17" s="169"/>
      <c r="D17" s="169"/>
      <c r="E17" s="169"/>
      <c r="F17" s="169"/>
      <c r="G17" s="169"/>
      <c r="H17" s="169"/>
      <c r="I17" s="170"/>
    </row>
    <row r="18" spans="1:9" ht="25.5" customHeight="1" x14ac:dyDescent="0.25">
      <c r="A18" s="71">
        <v>9</v>
      </c>
      <c r="B18" s="99" t="s">
        <v>270</v>
      </c>
      <c r="C18" s="43" t="s">
        <v>254</v>
      </c>
      <c r="D18" s="65">
        <v>2098</v>
      </c>
      <c r="E18" s="98"/>
      <c r="F18" s="98"/>
      <c r="G18" s="98"/>
      <c r="H18" s="65">
        <v>2098</v>
      </c>
      <c r="I18" s="57"/>
    </row>
    <row r="19" spans="1:9" ht="25.5" customHeight="1" x14ac:dyDescent="0.25">
      <c r="A19" s="108">
        <v>10</v>
      </c>
      <c r="B19" s="7" t="s">
        <v>271</v>
      </c>
      <c r="C19" s="96" t="s">
        <v>255</v>
      </c>
      <c r="D19" s="113">
        <v>2881</v>
      </c>
      <c r="E19" s="97"/>
      <c r="F19" s="97"/>
      <c r="G19" s="97"/>
      <c r="H19" s="113">
        <v>2881</v>
      </c>
      <c r="I19" s="55"/>
    </row>
    <row r="20" spans="1:9" ht="25.5" customHeight="1" x14ac:dyDescent="0.25">
      <c r="A20" s="108">
        <v>11</v>
      </c>
      <c r="B20" s="7" t="s">
        <v>272</v>
      </c>
      <c r="C20" s="18" t="s">
        <v>249</v>
      </c>
      <c r="D20" s="113">
        <v>3510</v>
      </c>
      <c r="E20" s="97"/>
      <c r="F20" s="97"/>
      <c r="G20" s="97"/>
      <c r="H20" s="113">
        <v>3510</v>
      </c>
      <c r="I20" s="55"/>
    </row>
    <row r="21" spans="1:9" ht="25.5" customHeight="1" thickBot="1" x14ac:dyDescent="0.3">
      <c r="A21" s="109">
        <v>12</v>
      </c>
      <c r="B21" s="110" t="s">
        <v>273</v>
      </c>
      <c r="C21" s="111" t="s">
        <v>256</v>
      </c>
      <c r="D21" s="114">
        <v>4806</v>
      </c>
      <c r="E21" s="112"/>
      <c r="F21" s="112"/>
      <c r="G21" s="112"/>
      <c r="H21" s="114">
        <v>4806</v>
      </c>
      <c r="I21" s="88"/>
    </row>
    <row r="22" spans="1:9" ht="15.75" thickBot="1" x14ac:dyDescent="0.3">
      <c r="A22" s="162" t="s">
        <v>238</v>
      </c>
      <c r="B22" s="162"/>
      <c r="C22" s="162"/>
      <c r="D22" s="100">
        <f>SUM(D8:D21)</f>
        <v>43100</v>
      </c>
      <c r="E22" s="100"/>
      <c r="F22" s="100"/>
      <c r="G22" s="100"/>
      <c r="H22" s="100">
        <f>SUM(H8:H21)</f>
        <v>43100</v>
      </c>
    </row>
  </sheetData>
  <mergeCells count="7">
    <mergeCell ref="A22:C22"/>
    <mergeCell ref="A16:I16"/>
    <mergeCell ref="C1:I3"/>
    <mergeCell ref="A17:I17"/>
    <mergeCell ref="C4:I4"/>
    <mergeCell ref="C5:I5"/>
    <mergeCell ref="A6:I6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NOMINA REGIDORES </vt:lpstr>
      <vt:lpstr>NOMINA BASE </vt:lpstr>
      <vt:lpstr>NOMINA EVENTUAL 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2022-01-17T19:45:33Z</cp:lastPrinted>
  <dcterms:created xsi:type="dcterms:W3CDTF">2022-01-11T15:32:18Z</dcterms:created>
  <dcterms:modified xsi:type="dcterms:W3CDTF">2023-08-10T00:07:45Z</dcterms:modified>
</cp:coreProperties>
</file>